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30" activeTab="2"/>
  </bookViews>
  <sheets>
    <sheet name="Biểu MỤC DICH" sheetId="1" r:id="rId1"/>
    <sheet name="Biểu TY LE" sheetId="7" r:id="rId2"/>
    <sheet name="Biểu NGUYEN NHAN" sheetId="8" r:id="rId3"/>
  </sheets>
  <definedNames>
    <definedName name="_xlnm.Print_Titles" localSheetId="2">'Biểu NGUYEN NHAN'!$5:$7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M48" i="8" l="1"/>
  <c r="M8" i="8"/>
  <c r="L8" i="8"/>
  <c r="K8" i="8"/>
  <c r="J8" i="8"/>
  <c r="I8" i="8"/>
  <c r="H8" i="8"/>
  <c r="G8" i="8"/>
  <c r="F8" i="8"/>
  <c r="E8" i="8"/>
  <c r="D8" i="8"/>
  <c r="C46" i="1" l="1"/>
  <c r="E47" i="1"/>
  <c r="D47" i="1" s="1"/>
  <c r="E48" i="1"/>
  <c r="D48" i="1" s="1"/>
  <c r="E49" i="1"/>
  <c r="D49" i="1" s="1"/>
  <c r="S46" i="1"/>
  <c r="E46" i="1" s="1"/>
  <c r="D46" i="1" l="1"/>
</calcChain>
</file>

<file path=xl/sharedStrings.xml><?xml version="1.0" encoding="utf-8"?>
<sst xmlns="http://schemas.openxmlformats.org/spreadsheetml/2006/main" count="272" uniqueCount="166">
  <si>
    <t>Phân loại rừng</t>
  </si>
  <si>
    <t>Diện tích đầu kỳ</t>
  </si>
  <si>
    <t>Diện tích thay đổi</t>
  </si>
  <si>
    <t>Diện tích cuối kỳ</t>
  </si>
  <si>
    <t>Đặc dụng</t>
  </si>
  <si>
    <t>Phòng hộ</t>
  </si>
  <si>
    <t>Sản xuất</t>
  </si>
  <si>
    <t>Cộng</t>
  </si>
  <si>
    <t>Vườn quốc gia</t>
  </si>
  <si>
    <t>Khu dự trữ thiên nhiên</t>
  </si>
  <si>
    <t>Khu bảo tồn loài, sinh cảnh</t>
  </si>
  <si>
    <t>Khu bảo vệ cảnh quan</t>
  </si>
  <si>
    <t>Khu rừng nghiên cứu</t>
  </si>
  <si>
    <t>Đầu nguồn</t>
  </si>
  <si>
    <t>Rừng bảo vệ nguồn nước</t>
  </si>
  <si>
    <t>Rừng phòng hộ biên giới</t>
  </si>
  <si>
    <t>Rừng chắn gió, chắn  cát</t>
  </si>
  <si>
    <t>Rừng chắn sóng, lấn biển</t>
  </si>
  <si>
    <t>(2)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</si>
  <si>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</si>
  <si>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</si>
  <si>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</si>
  <si>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</si>
  <si>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</si>
  <si>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</si>
  <si>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</si>
  <si>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</si>
  <si>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</si>
  <si>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</si>
  <si>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</si>
  <si>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</si>
  <si>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</si>
  <si>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</si>
  <si>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</si>
  <si>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</si>
  <si>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</si>
  <si>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TỔNG DIỆN TÍCH (gồm diện tích có rừng và rừng trồng chưa thành rừng)</t>
  </si>
  <si>
    <t>DIỆN TÍCH RỪNG</t>
  </si>
  <si>
    <t>RỪNG PHÂN THEO NGUỒN GỐC</t>
  </si>
  <si>
    <t>Rừng tự nhiên</t>
  </si>
  <si>
    <t>- Rừng nguyên sinh</t>
  </si>
  <si>
    <t>- Rừng thứ sinh</t>
  </si>
  <si>
    <t>Rừng trồng</t>
  </si>
  <si>
    <t>- Trồng mới trên đất chưa có rừng</t>
  </si>
  <si>
    <t>- Trồng lại sau khi khai thác rừng trồng đã có</t>
  </si>
  <si>
    <t>- Tái sinh tự nhiên từ rừng trồng đã khai thác</t>
  </si>
  <si>
    <t xml:space="preserve">Trong đó: </t>
  </si>
  <si>
    <t xml:space="preserve">- Rừng trồng cao su </t>
  </si>
  <si>
    <t xml:space="preserve">- Rừng trồng cây đặc sản </t>
  </si>
  <si>
    <t>RỪNG PHÂN THEO ĐIỀU KIỆN LẬP ĐỊA</t>
  </si>
  <si>
    <t>Rừng trên núi đất</t>
  </si>
  <si>
    <t>Rừng trên núi đá</t>
  </si>
  <si>
    <t>Rừng trên đất ngập nước</t>
  </si>
  <si>
    <t>- Rừng ngập mặn</t>
  </si>
  <si>
    <t>- Rừng trên đất phèn</t>
  </si>
  <si>
    <t>- Rừng ngập nước ngọt</t>
  </si>
  <si>
    <t>Rừng trên cát</t>
  </si>
  <si>
    <t>RỪNG TỰ NHIÊN PHÂN THEO LOÀI CÂY</t>
  </si>
  <si>
    <t>Rừng gỗ tự nhiên</t>
  </si>
  <si>
    <t>- Rừng gỗ lá rộng thường xanh hoặc nửa rụng lá</t>
  </si>
  <si>
    <t>- Rừng gỗ lá rộng rụng lá</t>
  </si>
  <si>
    <t>- Rừng gỗ lá kim</t>
  </si>
  <si>
    <t>- Rừng gỗ hỗn giao lá rộng và lá kim</t>
  </si>
  <si>
    <t>Rừng tre nứa</t>
  </si>
  <si>
    <t xml:space="preserve"> - Nứa</t>
  </si>
  <si>
    <t xml:space="preserve"> - Vầu</t>
  </si>
  <si>
    <t xml:space="preserve"> - Tre/luồng</t>
  </si>
  <si>
    <t>- Lồ ô</t>
  </si>
  <si>
    <t>- Các loài khác</t>
  </si>
  <si>
    <t>Rừng hỗn giao gỗ và tre nứa</t>
  </si>
  <si>
    <t>- Gỗ là chính</t>
  </si>
  <si>
    <t>- Tre nứa là chính</t>
  </si>
  <si>
    <t>Rừng cau dừa</t>
  </si>
  <si>
    <t>DIỆN TÍCH CHƯA THÀNH RỪNG</t>
  </si>
  <si>
    <t>Diện tích đã trồng chưa đạt tiêu chí thành rừng</t>
  </si>
  <si>
    <t>Diện tích khoanh nuôi tái sinh</t>
  </si>
  <si>
    <t>Diện tích khác</t>
  </si>
  <si>
    <t>Đắk Mil</t>
  </si>
  <si>
    <t>Krông Nô</t>
  </si>
  <si>
    <t>Đắk Song</t>
  </si>
  <si>
    <t>Tuy Đức</t>
  </si>
  <si>
    <t>Đơn vị tính: ha</t>
  </si>
  <si>
    <t>Tỉnh Đắk Nông</t>
  </si>
  <si>
    <t>TT</t>
  </si>
  <si>
    <t>Đơn vị</t>
  </si>
  <si>
    <t>Tổng diện tích tự nhiên</t>
  </si>
  <si>
    <t>Tổng diện tích có rừng</t>
  </si>
  <si>
    <t>Phân loại theo mục đích sử dụng</t>
  </si>
  <si>
    <t xml:space="preserve">Tỷ lệ che phủ rừng </t>
  </si>
  <si>
    <t>Diện tích rừng trồng đã thành rừng</t>
  </si>
  <si>
    <t>Diện tích rừng trồng chưa thành rừng</t>
  </si>
  <si>
    <t>Tổng cộng</t>
  </si>
  <si>
    <t>Diện tích ngoài 3 loại rừng</t>
  </si>
  <si>
    <t>(1)</t>
  </si>
  <si>
    <t>(3)</t>
  </si>
  <si>
    <t xml:space="preserve"> Cư Jút</t>
  </si>
  <si>
    <t xml:space="preserve"> Đăk Glong</t>
  </si>
  <si>
    <t xml:space="preserve"> Đắk R'Lấp</t>
  </si>
  <si>
    <t>TP. Gia Nghĩa</t>
  </si>
  <si>
    <t>TỔNG</t>
  </si>
  <si>
    <t>Mã</t>
  </si>
  <si>
    <t>Trồng rừng</t>
  </si>
  <si>
    <t>Rừng trồng đủ tiêu chí thành rừng</t>
  </si>
  <si>
    <t>Khoanh nuôi tái sinh đủ tiêu chí thành rừng</t>
  </si>
  <si>
    <t>Khai thác rừng</t>
  </si>
  <si>
    <t>Cháy rừng</t>
  </si>
  <si>
    <t xml:space="preserve">Thay đổi do sâu bệnh hại rừng, lốc xoáy, lũ lụt, sạt lở, băng tuyết </t>
  </si>
  <si>
    <t>Nguyên nhân khác</t>
  </si>
  <si>
    <t>0000</t>
  </si>
  <si>
    <t>A</t>
  </si>
  <si>
    <t>1000</t>
  </si>
  <si>
    <t>I</t>
  </si>
  <si>
    <t>1100</t>
  </si>
  <si>
    <t>1</t>
  </si>
  <si>
    <t>1110</t>
  </si>
  <si>
    <t>1111</t>
  </si>
  <si>
    <t>1112</t>
  </si>
  <si>
    <t>2</t>
  </si>
  <si>
    <t>1120</t>
  </si>
  <si>
    <t>1121</t>
  </si>
  <si>
    <t>1122</t>
  </si>
  <si>
    <t>1123</t>
  </si>
  <si>
    <t>1124</t>
  </si>
  <si>
    <t>1125</t>
  </si>
  <si>
    <t>1126</t>
  </si>
  <si>
    <t>II</t>
  </si>
  <si>
    <t>1200</t>
  </si>
  <si>
    <t>1210</t>
  </si>
  <si>
    <t>1220</t>
  </si>
  <si>
    <t>3</t>
  </si>
  <si>
    <t>1230</t>
  </si>
  <si>
    <t>1231</t>
  </si>
  <si>
    <t>1232</t>
  </si>
  <si>
    <t>1233</t>
  </si>
  <si>
    <t>4</t>
  </si>
  <si>
    <t>1240</t>
  </si>
  <si>
    <t>III</t>
  </si>
  <si>
    <t>1300</t>
  </si>
  <si>
    <t>1310</t>
  </si>
  <si>
    <t/>
  </si>
  <si>
    <t>1311</t>
  </si>
  <si>
    <t>1312</t>
  </si>
  <si>
    <t>1313</t>
  </si>
  <si>
    <t>1314</t>
  </si>
  <si>
    <t>1320</t>
  </si>
  <si>
    <t>1321</t>
  </si>
  <si>
    <t>1322</t>
  </si>
  <si>
    <t>1323</t>
  </si>
  <si>
    <t>1324</t>
  </si>
  <si>
    <t>1325</t>
  </si>
  <si>
    <t>1330</t>
  </si>
  <si>
    <t>1331</t>
  </si>
  <si>
    <t>1332</t>
  </si>
  <si>
    <t>1340</t>
  </si>
  <si>
    <t>B</t>
  </si>
  <si>
    <t>2000</t>
  </si>
  <si>
    <t>2010</t>
  </si>
  <si>
    <t>2020</t>
  </si>
  <si>
    <t>2030</t>
  </si>
  <si>
    <t>Phá rừng trái pháp luật</t>
  </si>
  <si>
    <t>Chuyển mục đích sử dụng rừng</t>
  </si>
  <si>
    <t>Ngoài quy hoạch ba loại rừng</t>
  </si>
  <si>
    <t>(Kèm theo Quyết định số              /QĐ-UBND ngày      tháng 3 năm 2023 của UBND tỉnh Đắk Nông)</t>
  </si>
  <si>
    <t>BIỂU 1: DIỆN TÍCH RỪNG VÀ DIỆN TÍCH CHƯA THÀNH RỪNG PHÂN THEO MỤC ĐÍCH SỬ DỤNG NĂM 2022</t>
  </si>
  <si>
    <t>BIỂU 2: TỔNG HỢP TỶ LỆ CHE PHỦ RỪNG NĂM 2022
Tỉnh Đắk Nông</t>
  </si>
  <si>
    <t>BIỂU 3: DIỄN BIẾN RỪNG VÀ DIỆN TÍCH CHƯA THÀNH RỪNG THEO CÁC NGUYÊN NHÂN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</si>
</sst>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&quot;###0.00"/>
    <numFmt numFmtId="165" formatCode="&quot;&quot;#,##0.0"/>
    <numFmt numFmtId="166" formatCode="&quot;&quot;#,##0.00"/>
    <numFmt numFmtId="167" formatCode="#,##0.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8"/>
      <color rgb="FF00000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i/>
      <sz val="8"/>
      <color rgb="FF000000"/>
      <name val="Times New Roman"/>
      <family val="1"/>
    </font>
    <font>
      <i/>
      <sz val="8"/>
      <name val="Times New Roman"/>
      <family val="1"/>
    </font>
    <font>
      <sz val="8"/>
      <color rgb="FF000000"/>
      <name val="Times New Roman"/>
      <family val="1"/>
    </font>
    <font>
      <sz val="8"/>
      <name val="Times New Roman"/>
      <family val="1"/>
    </font>
    <font>
      <b/>
      <i/>
      <sz val="8"/>
      <color rgb="FF000000"/>
      <name val="Times New Roman"/>
      <family val="1"/>
    </font>
    <font>
      <sz val="11"/>
      <name val="Calibri"/>
      <family val="2"/>
      <scheme val="minor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b/>
      <i/>
      <sz val="8"/>
      <name val="Times New Roman"/>
      <family val="1"/>
    </font>
    <font>
      <b/>
      <i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6" fillId="0" borderId="1" xfId="2" applyFont="1" applyBorder="1" applyAlignment="1">
      <alignment horizontal="center" vertical="center"/>
    </xf>
    <xf numFmtId="0" fontId="11" fillId="0" borderId="1" xfId="0" applyFont="1" applyBorder="1"/>
    <xf numFmtId="165" fontId="6" fillId="0" borderId="1" xfId="2" applyNumberFormat="1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8" xfId="2" applyFont="1" applyBorder="1" applyAlignment="1">
      <alignment vertical="center"/>
    </xf>
    <xf numFmtId="0" fontId="14" fillId="0" borderId="8" xfId="2" applyFont="1" applyBorder="1" applyAlignment="1">
      <alignment horizontal="left" vertical="center" wrapText="1"/>
    </xf>
    <xf numFmtId="0" fontId="1" fillId="0" borderId="0" xfId="0" applyFont="1"/>
    <xf numFmtId="0" fontId="14" fillId="0" borderId="8" xfId="2" applyFont="1" applyBorder="1" applyAlignment="1">
      <alignment horizontal="center" vertical="center"/>
    </xf>
    <xf numFmtId="0" fontId="21" fillId="0" borderId="8" xfId="2" applyFont="1" applyBorder="1" applyAlignment="1">
      <alignment horizontal="center" vertical="center"/>
    </xf>
    <xf numFmtId="0" fontId="21" fillId="0" borderId="8" xfId="2" applyFont="1" applyBorder="1" applyAlignment="1">
      <alignment horizontal="left" vertical="center" wrapText="1"/>
    </xf>
    <xf numFmtId="0" fontId="19" fillId="0" borderId="8" xfId="2" applyFont="1" applyBorder="1" applyAlignment="1">
      <alignment horizontal="center" vertical="center"/>
    </xf>
    <xf numFmtId="0" fontId="19" fillId="0" borderId="8" xfId="2" applyFont="1" applyBorder="1" applyAlignment="1">
      <alignment horizontal="left" vertical="center" wrapText="1"/>
    </xf>
    <xf numFmtId="0" fontId="6" fillId="0" borderId="8" xfId="2" applyFont="1" applyBorder="1" applyAlignment="1">
      <alignment vertical="center"/>
    </xf>
    <xf numFmtId="164" fontId="14" fillId="0" borderId="10" xfId="2" applyNumberFormat="1" applyFont="1" applyBorder="1" applyAlignment="1">
      <alignment horizontal="center" vertical="center"/>
    </xf>
    <xf numFmtId="164" fontId="21" fillId="0" borderId="10" xfId="2" applyNumberFormat="1" applyFont="1" applyBorder="1" applyAlignment="1">
      <alignment horizontal="center" vertical="center"/>
    </xf>
    <xf numFmtId="164" fontId="19" fillId="0" borderId="10" xfId="2" applyNumberFormat="1" applyFont="1" applyBorder="1" applyAlignment="1">
      <alignment horizontal="center" vertical="center"/>
    </xf>
    <xf numFmtId="166" fontId="14" fillId="0" borderId="1" xfId="2" applyNumberFormat="1" applyFont="1" applyBorder="1" applyAlignment="1">
      <alignment horizontal="right" vertical="center"/>
    </xf>
    <xf numFmtId="166" fontId="15" fillId="0" borderId="1" xfId="2" applyNumberFormat="1" applyFont="1" applyBorder="1" applyAlignment="1">
      <alignment horizontal="right" vertical="center"/>
    </xf>
    <xf numFmtId="166" fontId="14" fillId="0" borderId="1" xfId="2" applyNumberFormat="1" applyFont="1" applyFill="1" applyBorder="1" applyAlignment="1">
      <alignment horizontal="right" vertical="center"/>
    </xf>
    <xf numFmtId="166" fontId="19" fillId="0" borderId="1" xfId="2" applyNumberFormat="1" applyFont="1" applyBorder="1" applyAlignment="1">
      <alignment horizontal="right" vertical="center"/>
    </xf>
    <xf numFmtId="166" fontId="20" fillId="0" borderId="1" xfId="2" applyNumberFormat="1" applyFont="1" applyBorder="1" applyAlignment="1">
      <alignment horizontal="right" vertical="center"/>
    </xf>
    <xf numFmtId="166" fontId="19" fillId="0" borderId="1" xfId="2" applyNumberFormat="1" applyFont="1" applyFill="1" applyBorder="1" applyAlignment="1">
      <alignment horizontal="right" vertical="center"/>
    </xf>
    <xf numFmtId="4" fontId="0" fillId="0" borderId="0" xfId="0" applyNumberFormat="1"/>
    <xf numFmtId="0" fontId="17" fillId="0" borderId="8" xfId="2" applyFont="1" applyFill="1" applyBorder="1" applyAlignment="1">
      <alignment horizontal="center" vertical="center"/>
    </xf>
    <xf numFmtId="0" fontId="0" fillId="0" borderId="0" xfId="0" applyFill="1"/>
    <xf numFmtId="0" fontId="7" fillId="0" borderId="1" xfId="2" applyFont="1" applyFill="1" applyBorder="1" applyAlignment="1">
      <alignment horizontal="center" vertical="center"/>
    </xf>
    <xf numFmtId="0" fontId="17" fillId="0" borderId="11" xfId="2" applyFont="1" applyFill="1" applyBorder="1" applyAlignment="1">
      <alignment horizontal="center" vertical="center"/>
    </xf>
    <xf numFmtId="0" fontId="18" fillId="0" borderId="11" xfId="2" applyFont="1" applyFill="1" applyBorder="1" applyAlignment="1">
      <alignment horizontal="center" vertical="center"/>
    </xf>
    <xf numFmtId="4" fontId="11" fillId="0" borderId="1" xfId="0" applyNumberFormat="1" applyFont="1" applyBorder="1"/>
    <xf numFmtId="4" fontId="11" fillId="0" borderId="1" xfId="0" applyNumberFormat="1" applyFont="1" applyFill="1" applyBorder="1"/>
    <xf numFmtId="4" fontId="6" fillId="0" borderId="1" xfId="2" applyNumberFormat="1" applyFont="1" applyBorder="1" applyAlignment="1">
      <alignment horizontal="right" vertical="center"/>
    </xf>
    <xf numFmtId="4" fontId="6" fillId="0" borderId="1" xfId="2" applyNumberFormat="1" applyFont="1" applyFill="1" applyBorder="1" applyAlignment="1">
      <alignment horizontal="right" vertical="center"/>
    </xf>
    <xf numFmtId="4" fontId="4" fillId="0" borderId="1" xfId="2" applyNumberFormat="1" applyFont="1" applyBorder="1" applyAlignment="1">
      <alignment horizontal="right" vertical="center"/>
    </xf>
    <xf numFmtId="4" fontId="4" fillId="0" borderId="1" xfId="2" applyNumberFormat="1" applyFont="1" applyFill="1" applyBorder="1" applyAlignment="1">
      <alignment horizontal="right" vertical="center"/>
    </xf>
    <xf numFmtId="4" fontId="12" fillId="0" borderId="1" xfId="0" applyNumberFormat="1" applyFont="1" applyFill="1" applyBorder="1"/>
    <xf numFmtId="167" fontId="6" fillId="0" borderId="1" xfId="2" applyNumberFormat="1" applyFont="1" applyFill="1" applyBorder="1" applyAlignment="1">
      <alignment horizontal="right" vertical="center"/>
    </xf>
    <xf numFmtId="0" fontId="22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6" fillId="0" borderId="0" xfId="0" applyFont="1" applyFill="1"/>
    <xf numFmtId="0" fontId="2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8" fillId="0" borderId="8" xfId="2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/>
    </xf>
    <xf numFmtId="0" fontId="25" fillId="0" borderId="8" xfId="2" applyFont="1" applyBorder="1" applyAlignment="1">
      <alignment vertical="center"/>
    </xf>
    <xf numFmtId="0" fontId="24" fillId="0" borderId="1" xfId="0" applyFont="1" applyFill="1" applyBorder="1" applyAlignment="1">
      <alignment horizontal="left" vertical="center" wrapText="1"/>
    </xf>
    <xf numFmtId="4" fontId="24" fillId="0" borderId="1" xfId="0" applyNumberFormat="1" applyFont="1" applyFill="1" applyBorder="1"/>
    <xf numFmtId="0" fontId="26" fillId="0" borderId="0" xfId="0" applyFont="1"/>
    <xf numFmtId="0" fontId="15" fillId="0" borderId="8" xfId="2" applyFont="1" applyBorder="1" applyAlignment="1">
      <alignment horizontal="center" vertical="center"/>
    </xf>
    <xf numFmtId="0" fontId="27" fillId="0" borderId="8" xfId="2" applyFont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 wrapText="1"/>
    </xf>
    <xf numFmtId="0" fontId="20" fillId="0" borderId="8" xfId="2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/>
    <xf numFmtId="0" fontId="5" fillId="0" borderId="8" xfId="2" applyFont="1" applyBorder="1" applyAlignment="1">
      <alignment vertical="center"/>
    </xf>
    <xf numFmtId="0" fontId="3" fillId="0" borderId="0" xfId="0" applyFont="1" applyFill="1"/>
    <xf numFmtId="4" fontId="3" fillId="0" borderId="0" xfId="0" applyNumberFormat="1" applyFont="1" applyFill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15" fillId="0" borderId="8" xfId="2" applyFont="1" applyFill="1" applyBorder="1" applyAlignment="1">
      <alignment horizontal="center" vertical="center"/>
    </xf>
    <xf numFmtId="0" fontId="16" fillId="0" borderId="9" xfId="2" applyFont="1" applyFill="1" applyBorder="1"/>
    <xf numFmtId="0" fontId="2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4" fillId="0" borderId="1" xfId="2" applyFont="1" applyBorder="1" applyAlignment="1">
      <alignment horizontal="center" vertical="center"/>
    </xf>
    <xf numFmtId="0" fontId="5" fillId="0" borderId="1" xfId="2" applyFont="1" applyBorder="1"/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/>
    <xf numFmtId="0" fontId="4" fillId="0" borderId="5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15" fillId="0" borderId="8" xfId="2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showZeros="0" workbookViewId="0">
      <selection activeCell="B3" sqref="B3:S3"/>
    </sheetView>
  </sheetViews>
  <sheetFormatPr defaultRowHeight="15" x14ac:dyDescent="0.25"/>
  <cols>
    <col min="1" max="1" width="3.7109375" style="42" customWidth="1"/>
    <col min="2" max="2" width="17.28515625" style="61" customWidth="1"/>
    <col min="3" max="3" width="8.5703125" style="61" customWidth="1"/>
    <col min="4" max="4" width="7.140625" style="61" customWidth="1"/>
    <col min="5" max="5" width="8.85546875" style="61" customWidth="1"/>
    <col min="6" max="6" width="7.5703125" style="61" customWidth="1"/>
    <col min="7" max="7" width="7.7109375" style="61" customWidth="1"/>
    <col min="8" max="8" width="8" style="61" customWidth="1"/>
    <col min="9" max="9" width="6.42578125" style="61" customWidth="1"/>
    <col min="10" max="10" width="6.7109375" style="61" customWidth="1"/>
    <col min="11" max="11" width="6.140625" style="61" customWidth="1"/>
    <col min="12" max="13" width="7.7109375" style="61" customWidth="1"/>
    <col min="14" max="15" width="6.85546875" style="61" customWidth="1"/>
    <col min="16" max="16" width="4.7109375" style="61" customWidth="1"/>
    <col min="17" max="17" width="5" style="61" customWidth="1"/>
    <col min="18" max="18" width="8.42578125" style="61" customWidth="1"/>
    <col min="19" max="19" width="8.140625" style="61" customWidth="1"/>
    <col min="20" max="16384" width="9.140625" style="42"/>
  </cols>
  <sheetData>
    <row r="1" spans="1:19" x14ac:dyDescent="0.25">
      <c r="B1" s="43"/>
      <c r="C1" s="44"/>
      <c r="D1" s="44"/>
      <c r="E1" s="44"/>
      <c r="F1" s="44"/>
      <c r="G1" s="44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15.75" x14ac:dyDescent="0.25">
      <c r="B2" s="63" t="s">
        <v>163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ht="15.75" x14ac:dyDescent="0.25">
      <c r="B3" s="63" t="s">
        <v>82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ht="15.75" x14ac:dyDescent="0.25">
      <c r="B4" s="64" t="s">
        <v>162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19" x14ac:dyDescent="0.25">
      <c r="B5" s="43"/>
      <c r="C5" s="44"/>
      <c r="D5" s="44"/>
      <c r="E5" s="44"/>
      <c r="F5" s="44"/>
      <c r="G5" s="44"/>
      <c r="H5" s="45"/>
      <c r="I5" s="45"/>
      <c r="J5" s="45"/>
      <c r="K5" s="45"/>
      <c r="L5" s="45"/>
      <c r="M5" s="45"/>
      <c r="N5" s="45"/>
      <c r="O5" s="45"/>
      <c r="P5" s="45"/>
      <c r="Q5" s="45"/>
      <c r="R5" s="65" t="s">
        <v>81</v>
      </c>
      <c r="S5" s="65"/>
    </row>
    <row r="6" spans="1:19" x14ac:dyDescent="0.25">
      <c r="A6" s="66" t="s">
        <v>83</v>
      </c>
      <c r="B6" s="68" t="s">
        <v>0</v>
      </c>
      <c r="C6" s="68" t="s">
        <v>1</v>
      </c>
      <c r="D6" s="68" t="s">
        <v>2</v>
      </c>
      <c r="E6" s="68" t="s">
        <v>3</v>
      </c>
      <c r="F6" s="68" t="s">
        <v>4</v>
      </c>
      <c r="G6" s="69"/>
      <c r="H6" s="69"/>
      <c r="I6" s="69"/>
      <c r="J6" s="69"/>
      <c r="K6" s="69"/>
      <c r="L6" s="68" t="s">
        <v>5</v>
      </c>
      <c r="M6" s="69"/>
      <c r="N6" s="69"/>
      <c r="O6" s="69"/>
      <c r="P6" s="69"/>
      <c r="Q6" s="69"/>
      <c r="R6" s="68" t="s">
        <v>6</v>
      </c>
      <c r="S6" s="68" t="s">
        <v>161</v>
      </c>
    </row>
    <row r="7" spans="1:19" ht="62.25" customHeight="1" x14ac:dyDescent="0.25">
      <c r="A7" s="67"/>
      <c r="B7" s="69"/>
      <c r="C7" s="69"/>
      <c r="D7" s="69"/>
      <c r="E7" s="69"/>
      <c r="F7" s="46" t="s">
        <v>7</v>
      </c>
      <c r="G7" s="47" t="s">
        <v>8</v>
      </c>
      <c r="H7" s="47" t="s">
        <v>9</v>
      </c>
      <c r="I7" s="47" t="s">
        <v>10</v>
      </c>
      <c r="J7" s="47" t="s">
        <v>11</v>
      </c>
      <c r="K7" s="47" t="s">
        <v>12</v>
      </c>
      <c r="L7" s="46" t="s">
        <v>7</v>
      </c>
      <c r="M7" s="47" t="s">
        <v>13</v>
      </c>
      <c r="N7" s="47" t="s">
        <v>14</v>
      </c>
      <c r="O7" s="47" t="s">
        <v>15</v>
      </c>
      <c r="P7" s="47" t="s">
        <v>16</v>
      </c>
      <c r="Q7" s="47" t="s">
        <v>17</v>
      </c>
      <c r="R7" s="69"/>
      <c r="S7" s="69"/>
    </row>
    <row r="8" spans="1:19" x14ac:dyDescent="0.25">
      <c r="A8" s="48" t="s">
        <v>93</v>
      </c>
      <c r="B8" s="49" t="s">
        <v>18</v>
      </c>
      <c r="C8" s="49" t="s">
        <v>19</v>
      </c>
      <c r="D8" s="49" t="s">
        <v>20</v>
      </c>
      <c r="E8" s="49" t="s">
        <v>21</v>
      </c>
      <c r="F8" s="49" t="s">
        <v>22</v>
      </c>
      <c r="G8" s="49" t="s">
        <v>23</v>
      </c>
      <c r="H8" s="49" t="s">
        <v>24</v>
      </c>
      <c r="I8" s="49" t="s">
        <v>25</v>
      </c>
      <c r="J8" s="49" t="s">
        <v>26</v>
      </c>
      <c r="K8" s="49" t="s">
        <v>27</v>
      </c>
      <c r="L8" s="49" t="s">
        <v>28</v>
      </c>
      <c r="M8" s="49" t="s">
        <v>29</v>
      </c>
      <c r="N8" s="49" t="s">
        <v>30</v>
      </c>
      <c r="O8" s="49" t="s">
        <v>31</v>
      </c>
      <c r="P8" s="49" t="s">
        <v>32</v>
      </c>
      <c r="Q8" s="49" t="s">
        <v>33</v>
      </c>
      <c r="R8" s="49" t="s">
        <v>34</v>
      </c>
      <c r="S8" s="49" t="s">
        <v>35</v>
      </c>
    </row>
    <row r="9" spans="1:19" s="53" customFormat="1" ht="48" x14ac:dyDescent="0.25">
      <c r="A9" s="50"/>
      <c r="B9" s="51" t="s">
        <v>36</v>
      </c>
      <c r="C9" s="52">
        <v>251667.74000000002</v>
      </c>
      <c r="D9" s="52">
        <f>E9-C9</f>
        <v>2691.3800000000047</v>
      </c>
      <c r="E9" s="52">
        <v>254359.12000000002</v>
      </c>
      <c r="F9" s="52">
        <v>36727.65</v>
      </c>
      <c r="G9" s="52">
        <v>18881.16</v>
      </c>
      <c r="H9" s="52">
        <v>15584.7</v>
      </c>
      <c r="I9" s="52">
        <v>0</v>
      </c>
      <c r="J9" s="52">
        <v>1499.3</v>
      </c>
      <c r="K9" s="52">
        <v>762.49</v>
      </c>
      <c r="L9" s="52">
        <v>47245.409999999996</v>
      </c>
      <c r="M9" s="52">
        <v>45850.159999999996</v>
      </c>
      <c r="N9" s="52"/>
      <c r="O9" s="52">
        <v>1395.25</v>
      </c>
      <c r="P9" s="52">
        <v>0</v>
      </c>
      <c r="Q9" s="52">
        <v>0</v>
      </c>
      <c r="R9" s="52">
        <v>131584.51</v>
      </c>
      <c r="S9" s="52">
        <v>38801.550000000003</v>
      </c>
    </row>
    <row r="10" spans="1:19" s="53" customFormat="1" x14ac:dyDescent="0.25">
      <c r="A10" s="54" t="s">
        <v>109</v>
      </c>
      <c r="B10" s="51" t="s">
        <v>37</v>
      </c>
      <c r="C10" s="52">
        <v>247979.2</v>
      </c>
      <c r="D10" s="52">
        <v>2779.5099999999998</v>
      </c>
      <c r="E10" s="52">
        <v>250758.71000000002</v>
      </c>
      <c r="F10" s="52">
        <v>36669.369999999995</v>
      </c>
      <c r="G10" s="52">
        <v>18854.39</v>
      </c>
      <c r="H10" s="52">
        <v>15580.35</v>
      </c>
      <c r="I10" s="52">
        <v>0</v>
      </c>
      <c r="J10" s="52">
        <v>1472.14</v>
      </c>
      <c r="K10" s="52">
        <v>762.49</v>
      </c>
      <c r="L10" s="52">
        <v>46150.62</v>
      </c>
      <c r="M10" s="52">
        <v>44755.37</v>
      </c>
      <c r="N10" s="52"/>
      <c r="O10" s="52">
        <v>1395.25</v>
      </c>
      <c r="P10" s="52">
        <v>0</v>
      </c>
      <c r="Q10" s="52">
        <v>0</v>
      </c>
      <c r="R10" s="52">
        <v>129724.64000000001</v>
      </c>
      <c r="S10" s="52">
        <v>38214.080000000002</v>
      </c>
    </row>
    <row r="11" spans="1:19" s="53" customFormat="1" ht="24" x14ac:dyDescent="0.25">
      <c r="A11" s="55" t="s">
        <v>111</v>
      </c>
      <c r="B11" s="56" t="s">
        <v>38</v>
      </c>
      <c r="C11" s="52">
        <v>247979.2</v>
      </c>
      <c r="D11" s="52">
        <v>2779.5099999999998</v>
      </c>
      <c r="E11" s="52">
        <v>250758.71000000002</v>
      </c>
      <c r="F11" s="52">
        <v>36669.369999999995</v>
      </c>
      <c r="G11" s="52">
        <v>18854.39</v>
      </c>
      <c r="H11" s="52">
        <v>15580.35</v>
      </c>
      <c r="I11" s="52">
        <v>0</v>
      </c>
      <c r="J11" s="52">
        <v>1472.14</v>
      </c>
      <c r="K11" s="52">
        <v>762.49</v>
      </c>
      <c r="L11" s="52">
        <v>46150.62</v>
      </c>
      <c r="M11" s="52">
        <v>44755.37</v>
      </c>
      <c r="N11" s="52"/>
      <c r="O11" s="52">
        <v>1395.25</v>
      </c>
      <c r="P11" s="52">
        <v>0</v>
      </c>
      <c r="Q11" s="52">
        <v>0</v>
      </c>
      <c r="R11" s="52">
        <v>129724.64000000001</v>
      </c>
      <c r="S11" s="52">
        <v>38214.080000000002</v>
      </c>
    </row>
    <row r="12" spans="1:19" x14ac:dyDescent="0.25">
      <c r="A12" s="57" t="s">
        <v>113</v>
      </c>
      <c r="B12" s="58" t="s">
        <v>39</v>
      </c>
      <c r="C12" s="59">
        <v>195981.7</v>
      </c>
      <c r="D12" s="59">
        <v>38.489999999999995</v>
      </c>
      <c r="E12" s="59">
        <v>196020.19000000003</v>
      </c>
      <c r="F12" s="59">
        <v>36314.5</v>
      </c>
      <c r="G12" s="59">
        <v>18710.05</v>
      </c>
      <c r="H12" s="59">
        <v>15577.42</v>
      </c>
      <c r="I12" s="59">
        <v>0</v>
      </c>
      <c r="J12" s="59">
        <v>1264.5999999999999</v>
      </c>
      <c r="K12" s="59">
        <v>762.43</v>
      </c>
      <c r="L12" s="59">
        <v>44590.21</v>
      </c>
      <c r="M12" s="59">
        <v>43194.96</v>
      </c>
      <c r="N12" s="59"/>
      <c r="O12" s="59">
        <v>1395.25</v>
      </c>
      <c r="P12" s="59">
        <v>0</v>
      </c>
      <c r="Q12" s="59">
        <v>0</v>
      </c>
      <c r="R12" s="59">
        <v>114884.68999999999</v>
      </c>
      <c r="S12" s="59">
        <v>230.79</v>
      </c>
    </row>
    <row r="13" spans="1:19" x14ac:dyDescent="0.25">
      <c r="A13" s="60"/>
      <c r="B13" s="58" t="s">
        <v>40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/>
      <c r="O13" s="59">
        <v>0</v>
      </c>
      <c r="P13" s="59">
        <v>0</v>
      </c>
      <c r="Q13" s="59">
        <v>0</v>
      </c>
      <c r="R13" s="59">
        <v>0</v>
      </c>
      <c r="S13" s="59">
        <v>0</v>
      </c>
    </row>
    <row r="14" spans="1:19" x14ac:dyDescent="0.25">
      <c r="A14" s="60"/>
      <c r="B14" s="58" t="s">
        <v>41</v>
      </c>
      <c r="C14" s="59">
        <v>195981.7</v>
      </c>
      <c r="D14" s="59">
        <v>38.489999999999995</v>
      </c>
      <c r="E14" s="59">
        <v>196020.19000000003</v>
      </c>
      <c r="F14" s="59">
        <v>36314.5</v>
      </c>
      <c r="G14" s="59">
        <v>18710.05</v>
      </c>
      <c r="H14" s="59">
        <v>15577.42</v>
      </c>
      <c r="I14" s="59">
        <v>0</v>
      </c>
      <c r="J14" s="59">
        <v>1264.5999999999999</v>
      </c>
      <c r="K14" s="59">
        <v>762.43</v>
      </c>
      <c r="L14" s="59">
        <v>44590.21</v>
      </c>
      <c r="M14" s="59">
        <v>43194.96</v>
      </c>
      <c r="N14" s="59"/>
      <c r="O14" s="59">
        <v>1395.25</v>
      </c>
      <c r="P14" s="59">
        <v>0</v>
      </c>
      <c r="Q14" s="59">
        <v>0</v>
      </c>
      <c r="R14" s="59">
        <v>114884.68999999999</v>
      </c>
      <c r="S14" s="59">
        <v>230.79</v>
      </c>
    </row>
    <row r="15" spans="1:19" x14ac:dyDescent="0.25">
      <c r="A15" s="57" t="s">
        <v>117</v>
      </c>
      <c r="B15" s="58" t="s">
        <v>42</v>
      </c>
      <c r="C15" s="59">
        <v>51997.5</v>
      </c>
      <c r="D15" s="59">
        <v>2741.0199999999995</v>
      </c>
      <c r="E15" s="59">
        <v>54738.52</v>
      </c>
      <c r="F15" s="59">
        <v>354.87</v>
      </c>
      <c r="G15" s="59">
        <v>144.34</v>
      </c>
      <c r="H15" s="59">
        <v>2.93</v>
      </c>
      <c r="I15" s="59">
        <v>0</v>
      </c>
      <c r="J15" s="59">
        <v>207.54</v>
      </c>
      <c r="K15" s="59">
        <v>0.06</v>
      </c>
      <c r="L15" s="59">
        <v>1560.41</v>
      </c>
      <c r="M15" s="59">
        <v>1560.4099999999999</v>
      </c>
      <c r="N15" s="59"/>
      <c r="O15" s="59">
        <v>0</v>
      </c>
      <c r="P15" s="59">
        <v>0</v>
      </c>
      <c r="Q15" s="59">
        <v>0</v>
      </c>
      <c r="R15" s="59">
        <v>14839.95</v>
      </c>
      <c r="S15" s="59">
        <v>37983.289999999994</v>
      </c>
    </row>
    <row r="16" spans="1:19" ht="24" x14ac:dyDescent="0.25">
      <c r="A16" s="60"/>
      <c r="B16" s="58" t="s">
        <v>43</v>
      </c>
      <c r="C16" s="59">
        <v>45295.17</v>
      </c>
      <c r="D16" s="59">
        <v>2785.57</v>
      </c>
      <c r="E16" s="59">
        <v>48080.740000000005</v>
      </c>
      <c r="F16" s="59">
        <v>257.55</v>
      </c>
      <c r="G16" s="59">
        <v>48.64</v>
      </c>
      <c r="H16" s="59">
        <v>2.75</v>
      </c>
      <c r="I16" s="59">
        <v>0</v>
      </c>
      <c r="J16" s="59">
        <v>206.16</v>
      </c>
      <c r="K16" s="59">
        <v>0</v>
      </c>
      <c r="L16" s="59">
        <v>1492.55</v>
      </c>
      <c r="M16" s="59">
        <v>1492.55</v>
      </c>
      <c r="N16" s="59"/>
      <c r="O16" s="59">
        <v>0</v>
      </c>
      <c r="P16" s="59">
        <v>0</v>
      </c>
      <c r="Q16" s="59">
        <v>0</v>
      </c>
      <c r="R16" s="59">
        <v>10308.52</v>
      </c>
      <c r="S16" s="59">
        <v>36022.120000000003</v>
      </c>
    </row>
    <row r="17" spans="1:19" ht="24" x14ac:dyDescent="0.25">
      <c r="A17" s="60"/>
      <c r="B17" s="58" t="s">
        <v>44</v>
      </c>
      <c r="C17" s="59">
        <v>6679.59</v>
      </c>
      <c r="D17" s="59">
        <v>-44.55</v>
      </c>
      <c r="E17" s="59">
        <v>6635.04</v>
      </c>
      <c r="F17" s="59">
        <v>97.32</v>
      </c>
      <c r="G17" s="59">
        <v>95.7</v>
      </c>
      <c r="H17" s="59">
        <v>0.18</v>
      </c>
      <c r="I17" s="59">
        <v>0</v>
      </c>
      <c r="J17" s="59">
        <v>1.38</v>
      </c>
      <c r="K17" s="59">
        <v>0.06</v>
      </c>
      <c r="L17" s="59">
        <v>67.86</v>
      </c>
      <c r="M17" s="59">
        <v>67.86</v>
      </c>
      <c r="N17" s="59"/>
      <c r="O17" s="59">
        <v>0</v>
      </c>
      <c r="P17" s="59">
        <v>0</v>
      </c>
      <c r="Q17" s="59">
        <v>0</v>
      </c>
      <c r="R17" s="59">
        <v>4514.1200000000008</v>
      </c>
      <c r="S17" s="59">
        <v>1955.74</v>
      </c>
    </row>
    <row r="18" spans="1:19" ht="24" x14ac:dyDescent="0.25">
      <c r="A18" s="60"/>
      <c r="B18" s="58" t="s">
        <v>45</v>
      </c>
      <c r="C18" s="59">
        <v>22.740000000000002</v>
      </c>
      <c r="D18" s="59">
        <v>0</v>
      </c>
      <c r="E18" s="59">
        <v>22.740000000000002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/>
      <c r="O18" s="59">
        <v>0</v>
      </c>
      <c r="P18" s="59">
        <v>0</v>
      </c>
      <c r="Q18" s="59">
        <v>0</v>
      </c>
      <c r="R18" s="59">
        <v>17.310000000000002</v>
      </c>
      <c r="S18" s="59">
        <v>5.43</v>
      </c>
    </row>
    <row r="19" spans="1:19" x14ac:dyDescent="0.25">
      <c r="A19" s="60"/>
      <c r="B19" s="58" t="s">
        <v>46</v>
      </c>
      <c r="C19" s="59">
        <v>45284.3</v>
      </c>
      <c r="D19" s="59">
        <v>439.78000000000003</v>
      </c>
      <c r="E19" s="59">
        <v>45724.08</v>
      </c>
      <c r="F19" s="59">
        <v>94.16</v>
      </c>
      <c r="G19" s="59">
        <v>0</v>
      </c>
      <c r="H19" s="59">
        <v>0</v>
      </c>
      <c r="I19" s="59">
        <v>0</v>
      </c>
      <c r="J19" s="59">
        <v>94.16</v>
      </c>
      <c r="K19" s="59">
        <v>0</v>
      </c>
      <c r="L19" s="59">
        <v>239.54</v>
      </c>
      <c r="M19" s="59">
        <v>239.54</v>
      </c>
      <c r="N19" s="59"/>
      <c r="O19" s="59">
        <v>0</v>
      </c>
      <c r="P19" s="59">
        <v>0</v>
      </c>
      <c r="Q19" s="59">
        <v>0</v>
      </c>
      <c r="R19" s="59">
        <v>8164.43</v>
      </c>
      <c r="S19" s="59">
        <v>37225.949999999997</v>
      </c>
    </row>
    <row r="20" spans="1:19" x14ac:dyDescent="0.25">
      <c r="A20" s="60"/>
      <c r="B20" s="58" t="s">
        <v>47</v>
      </c>
      <c r="C20" s="59">
        <v>24649.769999999997</v>
      </c>
      <c r="D20" s="59">
        <v>497.12</v>
      </c>
      <c r="E20" s="59">
        <v>25146.89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122.64999999999999</v>
      </c>
      <c r="M20" s="59">
        <v>122.64999999999999</v>
      </c>
      <c r="N20" s="59"/>
      <c r="O20" s="59">
        <v>0</v>
      </c>
      <c r="P20" s="59">
        <v>0</v>
      </c>
      <c r="Q20" s="59">
        <v>0</v>
      </c>
      <c r="R20" s="59">
        <v>5995.0300000000007</v>
      </c>
      <c r="S20" s="59">
        <v>19029.21</v>
      </c>
    </row>
    <row r="21" spans="1:19" ht="24" x14ac:dyDescent="0.25">
      <c r="A21" s="60"/>
      <c r="B21" s="58" t="s">
        <v>48</v>
      </c>
      <c r="C21" s="59">
        <v>20634.53</v>
      </c>
      <c r="D21" s="59">
        <v>-57.34</v>
      </c>
      <c r="E21" s="59">
        <v>20577.189999999999</v>
      </c>
      <c r="F21" s="59">
        <v>94.16</v>
      </c>
      <c r="G21" s="59">
        <v>0</v>
      </c>
      <c r="H21" s="59">
        <v>0</v>
      </c>
      <c r="I21" s="59">
        <v>0</v>
      </c>
      <c r="J21" s="59">
        <v>94.16</v>
      </c>
      <c r="K21" s="59">
        <v>0</v>
      </c>
      <c r="L21" s="59">
        <v>116.88999999999999</v>
      </c>
      <c r="M21" s="59">
        <v>116.89</v>
      </c>
      <c r="N21" s="59"/>
      <c r="O21" s="59">
        <v>0</v>
      </c>
      <c r="P21" s="59">
        <v>0</v>
      </c>
      <c r="Q21" s="59">
        <v>0</v>
      </c>
      <c r="R21" s="59">
        <v>2169.4</v>
      </c>
      <c r="S21" s="59">
        <v>18196.740000000002</v>
      </c>
    </row>
    <row r="22" spans="1:19" s="53" customFormat="1" ht="26.25" customHeight="1" x14ac:dyDescent="0.25">
      <c r="A22" s="55" t="s">
        <v>125</v>
      </c>
      <c r="B22" s="56" t="s">
        <v>49</v>
      </c>
      <c r="C22" s="52">
        <v>247979.2</v>
      </c>
      <c r="D22" s="52">
        <v>2779.5099999999998</v>
      </c>
      <c r="E22" s="52">
        <v>250758.71000000002</v>
      </c>
      <c r="F22" s="52">
        <v>36669.369999999995</v>
      </c>
      <c r="G22" s="52">
        <v>18854.39</v>
      </c>
      <c r="H22" s="52">
        <v>15580.35</v>
      </c>
      <c r="I22" s="52">
        <v>0</v>
      </c>
      <c r="J22" s="52">
        <v>1472.14</v>
      </c>
      <c r="K22" s="52">
        <v>762.49</v>
      </c>
      <c r="L22" s="52">
        <v>46150.62</v>
      </c>
      <c r="M22" s="52">
        <v>44755.37</v>
      </c>
      <c r="N22" s="52"/>
      <c r="O22" s="52">
        <v>1395.25</v>
      </c>
      <c r="P22" s="52">
        <v>0</v>
      </c>
      <c r="Q22" s="52">
        <v>0</v>
      </c>
      <c r="R22" s="52">
        <v>129724.64000000001</v>
      </c>
      <c r="S22" s="52">
        <v>38214.080000000002</v>
      </c>
    </row>
    <row r="23" spans="1:19" x14ac:dyDescent="0.25">
      <c r="A23" s="57" t="s">
        <v>113</v>
      </c>
      <c r="B23" s="58" t="s">
        <v>50</v>
      </c>
      <c r="C23" s="59">
        <v>247979.2</v>
      </c>
      <c r="D23" s="59">
        <v>2779.5099999999998</v>
      </c>
      <c r="E23" s="59">
        <v>250758.71000000002</v>
      </c>
      <c r="F23" s="59">
        <v>36669.369999999995</v>
      </c>
      <c r="G23" s="59">
        <v>18854.39</v>
      </c>
      <c r="H23" s="59">
        <v>15580.35</v>
      </c>
      <c r="I23" s="59">
        <v>0</v>
      </c>
      <c r="J23" s="59">
        <v>1472.14</v>
      </c>
      <c r="K23" s="59">
        <v>762.49</v>
      </c>
      <c r="L23" s="59">
        <v>46150.62</v>
      </c>
      <c r="M23" s="59">
        <v>44755.37</v>
      </c>
      <c r="N23" s="59"/>
      <c r="O23" s="59">
        <v>1395.25</v>
      </c>
      <c r="P23" s="59">
        <v>0</v>
      </c>
      <c r="Q23" s="59">
        <v>0</v>
      </c>
      <c r="R23" s="59">
        <v>129724.64000000001</v>
      </c>
      <c r="S23" s="59">
        <v>38214.080000000002</v>
      </c>
    </row>
    <row r="24" spans="1:19" x14ac:dyDescent="0.25">
      <c r="A24" s="57" t="s">
        <v>117</v>
      </c>
      <c r="B24" s="58" t="s">
        <v>51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/>
      <c r="O24" s="59">
        <v>0</v>
      </c>
      <c r="P24" s="59">
        <v>0</v>
      </c>
      <c r="Q24" s="59">
        <v>0</v>
      </c>
      <c r="R24" s="59">
        <v>0</v>
      </c>
      <c r="S24" s="59">
        <v>0</v>
      </c>
    </row>
    <row r="25" spans="1:19" ht="22.5" customHeight="1" x14ac:dyDescent="0.25">
      <c r="A25" s="57" t="s">
        <v>129</v>
      </c>
      <c r="B25" s="58" t="s">
        <v>52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/>
      <c r="O25" s="59">
        <v>0</v>
      </c>
      <c r="P25" s="59">
        <v>0</v>
      </c>
      <c r="Q25" s="59">
        <v>0</v>
      </c>
      <c r="R25" s="59">
        <v>0</v>
      </c>
      <c r="S25" s="59">
        <v>0</v>
      </c>
    </row>
    <row r="26" spans="1:19" x14ac:dyDescent="0.25">
      <c r="A26" s="60"/>
      <c r="B26" s="58" t="s">
        <v>53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/>
      <c r="O26" s="59">
        <v>0</v>
      </c>
      <c r="P26" s="59">
        <v>0</v>
      </c>
      <c r="Q26" s="59">
        <v>0</v>
      </c>
      <c r="R26" s="59">
        <v>0</v>
      </c>
      <c r="S26" s="59">
        <v>0</v>
      </c>
    </row>
    <row r="27" spans="1:19" x14ac:dyDescent="0.25">
      <c r="A27" s="60"/>
      <c r="B27" s="58" t="s">
        <v>54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/>
      <c r="O27" s="59">
        <v>0</v>
      </c>
      <c r="P27" s="59">
        <v>0</v>
      </c>
      <c r="Q27" s="59">
        <v>0</v>
      </c>
      <c r="R27" s="59">
        <v>0</v>
      </c>
      <c r="S27" s="59">
        <v>0</v>
      </c>
    </row>
    <row r="28" spans="1:19" x14ac:dyDescent="0.25">
      <c r="A28" s="60"/>
      <c r="B28" s="58" t="s">
        <v>55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/>
      <c r="O28" s="59">
        <v>0</v>
      </c>
      <c r="P28" s="59">
        <v>0</v>
      </c>
      <c r="Q28" s="59">
        <v>0</v>
      </c>
      <c r="R28" s="59">
        <v>0</v>
      </c>
      <c r="S28" s="59">
        <v>0</v>
      </c>
    </row>
    <row r="29" spans="1:19" x14ac:dyDescent="0.25">
      <c r="A29" s="57" t="s">
        <v>134</v>
      </c>
      <c r="B29" s="58" t="s">
        <v>56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/>
      <c r="O29" s="59">
        <v>0</v>
      </c>
      <c r="P29" s="59">
        <v>0</v>
      </c>
      <c r="Q29" s="59">
        <v>0</v>
      </c>
      <c r="R29" s="59">
        <v>0</v>
      </c>
      <c r="S29" s="59">
        <v>0</v>
      </c>
    </row>
    <row r="30" spans="1:19" s="53" customFormat="1" ht="36" x14ac:dyDescent="0.25">
      <c r="A30" s="55" t="s">
        <v>136</v>
      </c>
      <c r="B30" s="56" t="s">
        <v>57</v>
      </c>
      <c r="C30" s="52">
        <v>195981.7</v>
      </c>
      <c r="D30" s="52">
        <v>38.489999999999995</v>
      </c>
      <c r="E30" s="52">
        <v>196020.19000000003</v>
      </c>
      <c r="F30" s="52">
        <v>36314.5</v>
      </c>
      <c r="G30" s="52">
        <v>18710.05</v>
      </c>
      <c r="H30" s="52">
        <v>15577.42</v>
      </c>
      <c r="I30" s="52">
        <v>0</v>
      </c>
      <c r="J30" s="52">
        <v>1264.5999999999999</v>
      </c>
      <c r="K30" s="52">
        <v>762.43</v>
      </c>
      <c r="L30" s="52">
        <v>44590.21</v>
      </c>
      <c r="M30" s="52">
        <v>43194.96</v>
      </c>
      <c r="N30" s="52"/>
      <c r="O30" s="52">
        <v>1395.25</v>
      </c>
      <c r="P30" s="52">
        <v>0</v>
      </c>
      <c r="Q30" s="52">
        <v>0</v>
      </c>
      <c r="R30" s="52">
        <v>114884.68999999999</v>
      </c>
      <c r="S30" s="52">
        <v>230.79</v>
      </c>
    </row>
    <row r="31" spans="1:19" x14ac:dyDescent="0.25">
      <c r="A31" s="57" t="s">
        <v>113</v>
      </c>
      <c r="B31" s="58" t="s">
        <v>58</v>
      </c>
      <c r="C31" s="59">
        <v>163234.78</v>
      </c>
      <c r="D31" s="59">
        <v>-29.22999999999999</v>
      </c>
      <c r="E31" s="59">
        <v>163205.55000000002</v>
      </c>
      <c r="F31" s="59">
        <v>26901.41</v>
      </c>
      <c r="G31" s="59">
        <v>12148.41</v>
      </c>
      <c r="H31" s="59">
        <v>12818.24</v>
      </c>
      <c r="I31" s="59">
        <v>0</v>
      </c>
      <c r="J31" s="59">
        <v>1179.73</v>
      </c>
      <c r="K31" s="59">
        <v>755.03</v>
      </c>
      <c r="L31" s="59">
        <v>36729.89</v>
      </c>
      <c r="M31" s="59">
        <v>35334.639999999999</v>
      </c>
      <c r="N31" s="59"/>
      <c r="O31" s="59">
        <v>1395.25</v>
      </c>
      <c r="P31" s="59">
        <v>0</v>
      </c>
      <c r="Q31" s="59">
        <v>0</v>
      </c>
      <c r="R31" s="59">
        <v>99394.419999999984</v>
      </c>
      <c r="S31" s="59">
        <v>179.82999999999998</v>
      </c>
    </row>
    <row r="32" spans="1:19" ht="36" x14ac:dyDescent="0.25">
      <c r="A32" s="57" t="s">
        <v>139</v>
      </c>
      <c r="B32" s="58" t="s">
        <v>59</v>
      </c>
      <c r="C32" s="59">
        <v>147836.68</v>
      </c>
      <c r="D32" s="59">
        <v>-30.310000000000002</v>
      </c>
      <c r="E32" s="59">
        <v>147806.37000000002</v>
      </c>
      <c r="F32" s="59">
        <v>24689.039999999997</v>
      </c>
      <c r="G32" s="59">
        <v>9936.0399999999991</v>
      </c>
      <c r="H32" s="59">
        <v>12818.24</v>
      </c>
      <c r="I32" s="59">
        <v>0</v>
      </c>
      <c r="J32" s="59">
        <v>1179.73</v>
      </c>
      <c r="K32" s="59">
        <v>755.03</v>
      </c>
      <c r="L32" s="59">
        <v>34904.39</v>
      </c>
      <c r="M32" s="59">
        <v>34574.370000000003</v>
      </c>
      <c r="N32" s="59"/>
      <c r="O32" s="59">
        <v>330.02</v>
      </c>
      <c r="P32" s="59">
        <v>0</v>
      </c>
      <c r="Q32" s="59">
        <v>0</v>
      </c>
      <c r="R32" s="59">
        <v>88033.4</v>
      </c>
      <c r="S32" s="59">
        <v>179.54000000000002</v>
      </c>
    </row>
    <row r="33" spans="1:19" ht="24" x14ac:dyDescent="0.25">
      <c r="A33" s="60"/>
      <c r="B33" s="58" t="s">
        <v>60</v>
      </c>
      <c r="C33" s="59">
        <v>15145.12</v>
      </c>
      <c r="D33" s="59">
        <v>0.17</v>
      </c>
      <c r="E33" s="59">
        <v>15145.29</v>
      </c>
      <c r="F33" s="59">
        <v>2157.56</v>
      </c>
      <c r="G33" s="59">
        <v>2157.56</v>
      </c>
      <c r="H33" s="59">
        <v>0</v>
      </c>
      <c r="I33" s="59">
        <v>0</v>
      </c>
      <c r="J33" s="59">
        <v>0</v>
      </c>
      <c r="K33" s="59">
        <v>0</v>
      </c>
      <c r="L33" s="59">
        <v>1637.5700000000002</v>
      </c>
      <c r="M33" s="59">
        <v>572.33999999999992</v>
      </c>
      <c r="N33" s="59"/>
      <c r="O33" s="59">
        <v>1065.23</v>
      </c>
      <c r="P33" s="59">
        <v>0</v>
      </c>
      <c r="Q33" s="59">
        <v>0</v>
      </c>
      <c r="R33" s="59">
        <v>11350.16</v>
      </c>
      <c r="S33" s="59">
        <v>0</v>
      </c>
    </row>
    <row r="34" spans="1:19" x14ac:dyDescent="0.25">
      <c r="A34" s="60"/>
      <c r="B34" s="58" t="s">
        <v>61</v>
      </c>
      <c r="C34" s="59">
        <v>63.11</v>
      </c>
      <c r="D34" s="59">
        <v>2.06</v>
      </c>
      <c r="E34" s="59">
        <v>65.17</v>
      </c>
      <c r="F34" s="59">
        <v>38.69</v>
      </c>
      <c r="G34" s="59">
        <v>38.69</v>
      </c>
      <c r="H34" s="59">
        <v>0</v>
      </c>
      <c r="I34" s="59">
        <v>0</v>
      </c>
      <c r="J34" s="59">
        <v>0</v>
      </c>
      <c r="K34" s="59">
        <v>0</v>
      </c>
      <c r="L34" s="59">
        <v>18.47</v>
      </c>
      <c r="M34" s="59">
        <v>18.47</v>
      </c>
      <c r="N34" s="59"/>
      <c r="O34" s="59">
        <v>0</v>
      </c>
      <c r="P34" s="59">
        <v>0</v>
      </c>
      <c r="Q34" s="59">
        <v>0</v>
      </c>
      <c r="R34" s="59">
        <v>8.01</v>
      </c>
      <c r="S34" s="59">
        <v>0</v>
      </c>
    </row>
    <row r="35" spans="1:19" ht="24" x14ac:dyDescent="0.25">
      <c r="A35" s="60"/>
      <c r="B35" s="58" t="s">
        <v>62</v>
      </c>
      <c r="C35" s="59">
        <v>189.87</v>
      </c>
      <c r="D35" s="59">
        <v>-1.1499999999999999</v>
      </c>
      <c r="E35" s="59">
        <v>188.72</v>
      </c>
      <c r="F35" s="59">
        <v>16.12</v>
      </c>
      <c r="G35" s="59">
        <v>16.12</v>
      </c>
      <c r="H35" s="59">
        <v>0</v>
      </c>
      <c r="I35" s="59">
        <v>0</v>
      </c>
      <c r="J35" s="59">
        <v>0</v>
      </c>
      <c r="K35" s="59">
        <v>0</v>
      </c>
      <c r="L35" s="59">
        <v>169.46</v>
      </c>
      <c r="M35" s="59">
        <v>169.46</v>
      </c>
      <c r="N35" s="59"/>
      <c r="O35" s="59">
        <v>0</v>
      </c>
      <c r="P35" s="59">
        <v>0</v>
      </c>
      <c r="Q35" s="59">
        <v>0</v>
      </c>
      <c r="R35" s="59">
        <v>2.85</v>
      </c>
      <c r="S35" s="59">
        <v>0.28999999999999998</v>
      </c>
    </row>
    <row r="36" spans="1:19" x14ac:dyDescent="0.25">
      <c r="A36" s="57" t="s">
        <v>117</v>
      </c>
      <c r="B36" s="58" t="s">
        <v>63</v>
      </c>
      <c r="C36" s="59">
        <v>9202.35</v>
      </c>
      <c r="D36" s="59">
        <v>-157.91</v>
      </c>
      <c r="E36" s="59">
        <v>9044.44</v>
      </c>
      <c r="F36" s="59">
        <v>2947.8700000000003</v>
      </c>
      <c r="G36" s="59">
        <v>2913.12</v>
      </c>
      <c r="H36" s="59">
        <v>28.849999999999998</v>
      </c>
      <c r="I36" s="59">
        <v>0</v>
      </c>
      <c r="J36" s="59">
        <v>2.81</v>
      </c>
      <c r="K36" s="59">
        <v>3.09</v>
      </c>
      <c r="L36" s="59">
        <v>1822.75</v>
      </c>
      <c r="M36" s="59">
        <v>1822.75</v>
      </c>
      <c r="N36" s="59"/>
      <c r="O36" s="59">
        <v>0</v>
      </c>
      <c r="P36" s="59">
        <v>0</v>
      </c>
      <c r="Q36" s="59">
        <v>0</v>
      </c>
      <c r="R36" s="59">
        <v>4253.0600000000004</v>
      </c>
      <c r="S36" s="59">
        <v>20.759999999999998</v>
      </c>
    </row>
    <row r="37" spans="1:19" x14ac:dyDescent="0.25">
      <c r="A37" s="60"/>
      <c r="B37" s="58" t="s">
        <v>64</v>
      </c>
      <c r="C37" s="59">
        <v>5.03</v>
      </c>
      <c r="D37" s="59">
        <v>0</v>
      </c>
      <c r="E37" s="59">
        <v>5.03</v>
      </c>
      <c r="F37" s="59">
        <v>5.03</v>
      </c>
      <c r="G37" s="59">
        <v>0</v>
      </c>
      <c r="H37" s="59">
        <v>5.03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/>
      <c r="O37" s="59">
        <v>0</v>
      </c>
      <c r="P37" s="59">
        <v>0</v>
      </c>
      <c r="Q37" s="59">
        <v>0</v>
      </c>
      <c r="R37" s="59">
        <v>0</v>
      </c>
      <c r="S37" s="59">
        <v>0</v>
      </c>
    </row>
    <row r="38" spans="1:19" x14ac:dyDescent="0.25">
      <c r="A38" s="60"/>
      <c r="B38" s="58" t="s">
        <v>65</v>
      </c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/>
      <c r="O38" s="59">
        <v>0</v>
      </c>
      <c r="P38" s="59">
        <v>0</v>
      </c>
      <c r="Q38" s="59">
        <v>0</v>
      </c>
      <c r="R38" s="59">
        <v>0</v>
      </c>
      <c r="S38" s="59">
        <v>0</v>
      </c>
    </row>
    <row r="39" spans="1:19" x14ac:dyDescent="0.25">
      <c r="A39" s="60"/>
      <c r="B39" s="58" t="s">
        <v>66</v>
      </c>
      <c r="C39" s="59">
        <v>0</v>
      </c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/>
      <c r="O39" s="59">
        <v>0</v>
      </c>
      <c r="P39" s="59">
        <v>0</v>
      </c>
      <c r="Q39" s="59">
        <v>0</v>
      </c>
      <c r="R39" s="59">
        <v>0</v>
      </c>
      <c r="S39" s="59">
        <v>0</v>
      </c>
    </row>
    <row r="40" spans="1:19" x14ac:dyDescent="0.25">
      <c r="A40" s="60"/>
      <c r="B40" s="58" t="s">
        <v>67</v>
      </c>
      <c r="C40" s="59">
        <v>6844.16</v>
      </c>
      <c r="D40" s="59">
        <v>-45.09</v>
      </c>
      <c r="E40" s="59">
        <v>6799.07</v>
      </c>
      <c r="F40" s="59">
        <v>2910.48</v>
      </c>
      <c r="G40" s="59">
        <v>2883.57</v>
      </c>
      <c r="H40" s="59">
        <v>23.82</v>
      </c>
      <c r="I40" s="59">
        <v>0</v>
      </c>
      <c r="J40" s="59">
        <v>0</v>
      </c>
      <c r="K40" s="59">
        <v>3.09</v>
      </c>
      <c r="L40" s="59">
        <v>1656.45</v>
      </c>
      <c r="M40" s="59">
        <v>1656.45</v>
      </c>
      <c r="N40" s="59"/>
      <c r="O40" s="59">
        <v>0</v>
      </c>
      <c r="P40" s="59">
        <v>0</v>
      </c>
      <c r="Q40" s="59">
        <v>0</v>
      </c>
      <c r="R40" s="59">
        <v>2224.92</v>
      </c>
      <c r="S40" s="59">
        <v>7.22</v>
      </c>
    </row>
    <row r="41" spans="1:19" x14ac:dyDescent="0.25">
      <c r="A41" s="60"/>
      <c r="B41" s="58" t="s">
        <v>68</v>
      </c>
      <c r="C41" s="59">
        <v>2353.16</v>
      </c>
      <c r="D41" s="59">
        <v>-112.82</v>
      </c>
      <c r="E41" s="59">
        <v>2240.3399999999997</v>
      </c>
      <c r="F41" s="59">
        <v>32.36</v>
      </c>
      <c r="G41" s="59">
        <v>29.55</v>
      </c>
      <c r="H41" s="59">
        <v>0</v>
      </c>
      <c r="I41" s="59">
        <v>0</v>
      </c>
      <c r="J41" s="59">
        <v>2.81</v>
      </c>
      <c r="K41" s="59">
        <v>0</v>
      </c>
      <c r="L41" s="59">
        <v>166.3</v>
      </c>
      <c r="M41" s="59">
        <v>166.3</v>
      </c>
      <c r="N41" s="59"/>
      <c r="O41" s="59">
        <v>0</v>
      </c>
      <c r="P41" s="59">
        <v>0</v>
      </c>
      <c r="Q41" s="59">
        <v>0</v>
      </c>
      <c r="R41" s="59">
        <v>2028.14</v>
      </c>
      <c r="S41" s="59">
        <v>13.54</v>
      </c>
    </row>
    <row r="42" spans="1:19" ht="24" x14ac:dyDescent="0.25">
      <c r="A42" s="57" t="s">
        <v>129</v>
      </c>
      <c r="B42" s="58" t="s">
        <v>69</v>
      </c>
      <c r="C42" s="59">
        <v>23544.569999999996</v>
      </c>
      <c r="D42" s="59">
        <v>225.63</v>
      </c>
      <c r="E42" s="59">
        <v>23770.199999999997</v>
      </c>
      <c r="F42" s="59">
        <v>6465.2199999999993</v>
      </c>
      <c r="G42" s="59">
        <v>3648.52</v>
      </c>
      <c r="H42" s="59">
        <v>2730.33</v>
      </c>
      <c r="I42" s="59">
        <v>0</v>
      </c>
      <c r="J42" s="59">
        <v>82.06</v>
      </c>
      <c r="K42" s="59">
        <v>4.3099999999999996</v>
      </c>
      <c r="L42" s="59">
        <v>6037.57</v>
      </c>
      <c r="M42" s="59">
        <v>6037.57</v>
      </c>
      <c r="N42" s="59"/>
      <c r="O42" s="59">
        <v>0</v>
      </c>
      <c r="P42" s="59">
        <v>0</v>
      </c>
      <c r="Q42" s="59">
        <v>0</v>
      </c>
      <c r="R42" s="59">
        <v>11237.21</v>
      </c>
      <c r="S42" s="59">
        <v>30.2</v>
      </c>
    </row>
    <row r="43" spans="1:19" x14ac:dyDescent="0.25">
      <c r="A43" s="60"/>
      <c r="B43" s="58" t="s">
        <v>70</v>
      </c>
      <c r="C43" s="59">
        <v>20834.659999999996</v>
      </c>
      <c r="D43" s="59">
        <v>-93.22</v>
      </c>
      <c r="E43" s="59">
        <v>20741.439999999999</v>
      </c>
      <c r="F43" s="59">
        <v>5582</v>
      </c>
      <c r="G43" s="59">
        <v>3229.93</v>
      </c>
      <c r="H43" s="59">
        <v>2270.14</v>
      </c>
      <c r="I43" s="59">
        <v>0</v>
      </c>
      <c r="J43" s="59">
        <v>79.680000000000007</v>
      </c>
      <c r="K43" s="59">
        <v>2.25</v>
      </c>
      <c r="L43" s="59">
        <v>5568.83</v>
      </c>
      <c r="M43" s="59">
        <v>5568.83</v>
      </c>
      <c r="N43" s="59"/>
      <c r="O43" s="59">
        <v>0</v>
      </c>
      <c r="P43" s="59">
        <v>0</v>
      </c>
      <c r="Q43" s="59">
        <v>0</v>
      </c>
      <c r="R43" s="59">
        <v>9571.39</v>
      </c>
      <c r="S43" s="59">
        <v>19.22</v>
      </c>
    </row>
    <row r="44" spans="1:19" x14ac:dyDescent="0.25">
      <c r="A44" s="60"/>
      <c r="B44" s="58" t="s">
        <v>71</v>
      </c>
      <c r="C44" s="59">
        <v>2709.91</v>
      </c>
      <c r="D44" s="59">
        <v>318.85000000000002</v>
      </c>
      <c r="E44" s="59">
        <v>3028.76</v>
      </c>
      <c r="F44" s="59">
        <v>883.22</v>
      </c>
      <c r="G44" s="59">
        <v>418.59</v>
      </c>
      <c r="H44" s="59">
        <v>460.19</v>
      </c>
      <c r="I44" s="59">
        <v>0</v>
      </c>
      <c r="J44" s="59">
        <v>2.38</v>
      </c>
      <c r="K44" s="59">
        <v>2.06</v>
      </c>
      <c r="L44" s="59">
        <v>468.74</v>
      </c>
      <c r="M44" s="59">
        <v>468.74</v>
      </c>
      <c r="N44" s="59"/>
      <c r="O44" s="59">
        <v>0</v>
      </c>
      <c r="P44" s="59">
        <v>0</v>
      </c>
      <c r="Q44" s="59">
        <v>0</v>
      </c>
      <c r="R44" s="59">
        <v>1665.82</v>
      </c>
      <c r="S44" s="59">
        <v>10.979999999999999</v>
      </c>
    </row>
    <row r="45" spans="1:19" x14ac:dyDescent="0.25">
      <c r="A45" s="57" t="s">
        <v>134</v>
      </c>
      <c r="B45" s="58" t="s">
        <v>72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/>
      <c r="O45" s="59">
        <v>0</v>
      </c>
      <c r="P45" s="59">
        <v>0</v>
      </c>
      <c r="Q45" s="59">
        <v>0</v>
      </c>
      <c r="R45" s="59">
        <v>0</v>
      </c>
      <c r="S45" s="59">
        <v>0</v>
      </c>
    </row>
    <row r="46" spans="1:19" s="53" customFormat="1" ht="24" x14ac:dyDescent="0.25">
      <c r="A46" s="54" t="s">
        <v>154</v>
      </c>
      <c r="B46" s="51" t="s">
        <v>73</v>
      </c>
      <c r="C46" s="52">
        <f>C47+C48+C49</f>
        <v>81074.709999999992</v>
      </c>
      <c r="D46" s="52">
        <f>E46-C46</f>
        <v>-506.2899999999936</v>
      </c>
      <c r="E46" s="52">
        <f>F46+L46+R46+S46</f>
        <v>80568.42</v>
      </c>
      <c r="F46" s="52">
        <v>4183.2700000000004</v>
      </c>
      <c r="G46" s="52">
        <v>3779.94</v>
      </c>
      <c r="H46" s="52">
        <v>39.619999999999997</v>
      </c>
      <c r="I46" s="52">
        <v>0</v>
      </c>
      <c r="J46" s="52">
        <v>179.74</v>
      </c>
      <c r="K46" s="52">
        <v>183.97</v>
      </c>
      <c r="L46" s="52">
        <v>17625.349999999999</v>
      </c>
      <c r="M46" s="52">
        <v>17590.520000000004</v>
      </c>
      <c r="N46" s="52"/>
      <c r="O46" s="52">
        <v>34.83</v>
      </c>
      <c r="P46" s="52">
        <v>0</v>
      </c>
      <c r="Q46" s="52">
        <v>0</v>
      </c>
      <c r="R46" s="52">
        <v>58172.33</v>
      </c>
      <c r="S46" s="52">
        <f>S47</f>
        <v>587.47</v>
      </c>
    </row>
    <row r="47" spans="1:19" ht="36" x14ac:dyDescent="0.25">
      <c r="A47" s="57" t="s">
        <v>113</v>
      </c>
      <c r="B47" s="58" t="s">
        <v>74</v>
      </c>
      <c r="C47" s="59">
        <v>3688.54</v>
      </c>
      <c r="D47" s="59">
        <f t="shared" ref="D47:D49" si="0">E47-C47</f>
        <v>-88.130000000000109</v>
      </c>
      <c r="E47" s="59">
        <f t="shared" ref="E47:E49" si="1">F47+L47+R47+S47</f>
        <v>3600.41</v>
      </c>
      <c r="F47" s="59">
        <v>58.28</v>
      </c>
      <c r="G47" s="59">
        <v>26.77</v>
      </c>
      <c r="H47" s="59">
        <v>4.3499999999999996</v>
      </c>
      <c r="I47" s="59">
        <v>0</v>
      </c>
      <c r="J47" s="59">
        <v>27.16</v>
      </c>
      <c r="K47" s="59">
        <v>0</v>
      </c>
      <c r="L47" s="59">
        <v>1094.79</v>
      </c>
      <c r="M47" s="59">
        <v>1094.79</v>
      </c>
      <c r="N47" s="59"/>
      <c r="O47" s="59">
        <v>0</v>
      </c>
      <c r="P47" s="59">
        <v>0</v>
      </c>
      <c r="Q47" s="59">
        <v>0</v>
      </c>
      <c r="R47" s="59">
        <v>1859.87</v>
      </c>
      <c r="S47" s="59">
        <v>587.47</v>
      </c>
    </row>
    <row r="48" spans="1:19" ht="24" x14ac:dyDescent="0.25">
      <c r="A48" s="57" t="s">
        <v>117</v>
      </c>
      <c r="B48" s="58" t="s">
        <v>75</v>
      </c>
      <c r="C48" s="59">
        <v>4306.3900000000003</v>
      </c>
      <c r="D48" s="59">
        <f t="shared" si="0"/>
        <v>-351.04999999999973</v>
      </c>
      <c r="E48" s="59">
        <f t="shared" si="1"/>
        <v>3955.3400000000006</v>
      </c>
      <c r="F48" s="59">
        <v>114.88000000000001</v>
      </c>
      <c r="G48" s="59">
        <v>93.13</v>
      </c>
      <c r="H48" s="59">
        <v>8.23</v>
      </c>
      <c r="I48" s="59">
        <v>0</v>
      </c>
      <c r="J48" s="59">
        <v>2.1</v>
      </c>
      <c r="K48" s="59">
        <v>11.42</v>
      </c>
      <c r="L48" s="59">
        <v>635.94000000000005</v>
      </c>
      <c r="M48" s="59">
        <v>635.38000000000011</v>
      </c>
      <c r="N48" s="59"/>
      <c r="O48" s="59">
        <v>0.56000000000000005</v>
      </c>
      <c r="P48" s="59">
        <v>0</v>
      </c>
      <c r="Q48" s="59">
        <v>0</v>
      </c>
      <c r="R48" s="59">
        <v>3204.5200000000004</v>
      </c>
      <c r="S48" s="59"/>
    </row>
    <row r="49" spans="1:19" x14ac:dyDescent="0.25">
      <c r="A49" s="57" t="s">
        <v>129</v>
      </c>
      <c r="B49" s="58" t="s">
        <v>76</v>
      </c>
      <c r="C49" s="59">
        <v>73079.78</v>
      </c>
      <c r="D49" s="59">
        <f t="shared" si="0"/>
        <v>-67.110000000000582</v>
      </c>
      <c r="E49" s="59">
        <f t="shared" si="1"/>
        <v>73012.67</v>
      </c>
      <c r="F49" s="59">
        <v>4010.11</v>
      </c>
      <c r="G49" s="59">
        <v>3660.04</v>
      </c>
      <c r="H49" s="59">
        <v>27.04</v>
      </c>
      <c r="I49" s="59">
        <v>0</v>
      </c>
      <c r="J49" s="59">
        <v>150.47999999999999</v>
      </c>
      <c r="K49" s="59">
        <v>172.55</v>
      </c>
      <c r="L49" s="59">
        <v>15894.619999999999</v>
      </c>
      <c r="M49" s="59">
        <v>15860.35</v>
      </c>
      <c r="N49" s="59"/>
      <c r="O49" s="59">
        <v>34.270000000000003</v>
      </c>
      <c r="P49" s="59">
        <v>0</v>
      </c>
      <c r="Q49" s="59">
        <v>0</v>
      </c>
      <c r="R49" s="59">
        <v>53107.94</v>
      </c>
      <c r="S49" s="59"/>
    </row>
    <row r="50" spans="1:19" x14ac:dyDescent="0.25"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</row>
    <row r="51" spans="1:19" x14ac:dyDescent="0.25"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</row>
    <row r="55" spans="1:19" x14ac:dyDescent="0.25">
      <c r="Q55" s="62"/>
    </row>
    <row r="56" spans="1:19" x14ac:dyDescent="0.25">
      <c r="G56" s="62"/>
    </row>
  </sheetData>
  <mergeCells count="13">
    <mergeCell ref="B2:S2"/>
    <mergeCell ref="B3:S3"/>
    <mergeCell ref="B4:S4"/>
    <mergeCell ref="R5:S5"/>
    <mergeCell ref="A6:A7"/>
    <mergeCell ref="R6:R7"/>
    <mergeCell ref="S6:S7"/>
    <mergeCell ref="B6:B7"/>
    <mergeCell ref="C6:C7"/>
    <mergeCell ref="D6:D7"/>
    <mergeCell ref="E6:E7"/>
    <mergeCell ref="F6:K6"/>
    <mergeCell ref="L6:Q6"/>
  </mergeCells>
  <printOptions horizontalCentered="1"/>
  <pageMargins left="0" right="0" top="0.5" bottom="0.2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Zeros="0" workbookViewId="0">
      <selection activeCell="A3" sqref="A3:L3"/>
    </sheetView>
  </sheetViews>
  <sheetFormatPr defaultRowHeight="15" x14ac:dyDescent="0.25"/>
  <cols>
    <col min="1" max="1" width="5" customWidth="1"/>
    <col min="2" max="2" width="13.28515625" customWidth="1"/>
    <col min="3" max="3" width="10.5703125" customWidth="1"/>
    <col min="4" max="4" width="10.42578125" customWidth="1"/>
    <col min="5" max="5" width="10" customWidth="1"/>
    <col min="6" max="6" width="13.140625" customWidth="1"/>
    <col min="7" max="7" width="12.7109375" customWidth="1"/>
    <col min="8" max="9" width="10.140625" customWidth="1"/>
    <col min="10" max="10" width="10.5703125" customWidth="1"/>
    <col min="11" max="11" width="11" customWidth="1"/>
    <col min="12" max="12" width="12.140625" customWidth="1"/>
    <col min="13" max="13" width="11" customWidth="1"/>
  </cols>
  <sheetData>
    <row r="1" spans="1:13" x14ac:dyDescent="0.25">
      <c r="A1" s="2"/>
      <c r="B1" s="1"/>
      <c r="C1" s="1"/>
      <c r="D1" s="1"/>
      <c r="E1" s="1"/>
      <c r="F1" s="1"/>
      <c r="G1" s="3"/>
      <c r="H1" s="3"/>
      <c r="I1" s="3"/>
      <c r="J1" s="3"/>
      <c r="K1" s="3"/>
      <c r="L1" s="3"/>
      <c r="M1" s="3"/>
    </row>
    <row r="2" spans="1:13" ht="31.5" customHeight="1" x14ac:dyDescent="0.25">
      <c r="A2" s="77" t="s">
        <v>164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3" ht="15.75" x14ac:dyDescent="0.25">
      <c r="A3" s="78" t="s">
        <v>162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5" spans="1:13" s="30" customFormat="1" x14ac:dyDescent="0.25">
      <c r="A5" s="79" t="s">
        <v>83</v>
      </c>
      <c r="B5" s="72" t="s">
        <v>84</v>
      </c>
      <c r="C5" s="72" t="s">
        <v>85</v>
      </c>
      <c r="D5" s="72" t="s">
        <v>86</v>
      </c>
      <c r="E5" s="72" t="s">
        <v>39</v>
      </c>
      <c r="F5" s="72" t="s">
        <v>42</v>
      </c>
      <c r="G5" s="73"/>
      <c r="H5" s="80" t="s">
        <v>87</v>
      </c>
      <c r="I5" s="81"/>
      <c r="J5" s="81"/>
      <c r="K5" s="81"/>
      <c r="L5" s="82"/>
      <c r="M5" s="72" t="s">
        <v>88</v>
      </c>
    </row>
    <row r="6" spans="1:13" s="30" customFormat="1" x14ac:dyDescent="0.25">
      <c r="A6" s="73"/>
      <c r="B6" s="73"/>
      <c r="C6" s="73"/>
      <c r="D6" s="73"/>
      <c r="E6" s="73"/>
      <c r="F6" s="72" t="s">
        <v>89</v>
      </c>
      <c r="G6" s="72" t="s">
        <v>90</v>
      </c>
      <c r="H6" s="72" t="s">
        <v>91</v>
      </c>
      <c r="I6" s="72" t="s">
        <v>4</v>
      </c>
      <c r="J6" s="72" t="s">
        <v>5</v>
      </c>
      <c r="K6" s="72" t="s">
        <v>6</v>
      </c>
      <c r="L6" s="74" t="s">
        <v>92</v>
      </c>
      <c r="M6" s="73"/>
    </row>
    <row r="7" spans="1:13" s="30" customForma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5"/>
      <c r="M7" s="73"/>
    </row>
    <row r="8" spans="1:13" s="30" customFormat="1" x14ac:dyDescent="0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6"/>
      <c r="M8" s="73"/>
    </row>
    <row r="9" spans="1:13" s="30" customFormat="1" x14ac:dyDescent="0.25">
      <c r="A9" s="31" t="s">
        <v>93</v>
      </c>
      <c r="B9" s="31" t="s">
        <v>18</v>
      </c>
      <c r="C9" s="31" t="s">
        <v>94</v>
      </c>
      <c r="D9" s="31" t="s">
        <v>19</v>
      </c>
      <c r="E9" s="31" t="s">
        <v>20</v>
      </c>
      <c r="F9" s="31" t="s">
        <v>21</v>
      </c>
      <c r="G9" s="31" t="s">
        <v>22</v>
      </c>
      <c r="H9" s="31" t="s">
        <v>23</v>
      </c>
      <c r="I9" s="31" t="s">
        <v>24</v>
      </c>
      <c r="J9" s="31" t="s">
        <v>25</v>
      </c>
      <c r="K9" s="31" t="s">
        <v>26</v>
      </c>
      <c r="L9" s="31">
        <v>-12</v>
      </c>
      <c r="M9" s="31">
        <v>-13</v>
      </c>
    </row>
    <row r="10" spans="1:13" x14ac:dyDescent="0.25">
      <c r="A10" s="5">
        <v>8</v>
      </c>
      <c r="B10" s="6" t="s">
        <v>95</v>
      </c>
      <c r="C10" s="34">
        <v>72333</v>
      </c>
      <c r="D10" s="35">
        <v>39644.78</v>
      </c>
      <c r="E10" s="35">
        <v>35603.93</v>
      </c>
      <c r="F10" s="35">
        <v>4040.85</v>
      </c>
      <c r="G10" s="35">
        <v>38.22</v>
      </c>
      <c r="H10" s="35">
        <v>39644.78</v>
      </c>
      <c r="I10" s="35">
        <v>2939.44</v>
      </c>
      <c r="J10" s="35">
        <v>1395.25</v>
      </c>
      <c r="K10" s="35">
        <v>32412.99</v>
      </c>
      <c r="L10" s="35">
        <v>2897.0999999999949</v>
      </c>
      <c r="M10" s="35">
        <v>54.808704187576893</v>
      </c>
    </row>
    <row r="11" spans="1:13" x14ac:dyDescent="0.25">
      <c r="A11" s="5">
        <v>6</v>
      </c>
      <c r="B11" s="7" t="s">
        <v>77</v>
      </c>
      <c r="C11" s="36">
        <v>67902</v>
      </c>
      <c r="D11" s="37">
        <v>23046.49</v>
      </c>
      <c r="E11" s="37">
        <v>19976.900000000001</v>
      </c>
      <c r="F11" s="37">
        <v>3069.5899999999997</v>
      </c>
      <c r="G11" s="37">
        <v>0</v>
      </c>
      <c r="H11" s="37">
        <v>23046.49</v>
      </c>
      <c r="I11" s="37">
        <v>0</v>
      </c>
      <c r="J11" s="37">
        <v>2408.29</v>
      </c>
      <c r="K11" s="37">
        <v>17660.23</v>
      </c>
      <c r="L11" s="35">
        <v>2977.9700000000012</v>
      </c>
      <c r="M11" s="37">
        <v>33.940811758122003</v>
      </c>
    </row>
    <row r="12" spans="1:13" x14ac:dyDescent="0.25">
      <c r="A12" s="5">
        <v>2</v>
      </c>
      <c r="B12" s="7" t="s">
        <v>78</v>
      </c>
      <c r="C12" s="36">
        <v>81349</v>
      </c>
      <c r="D12" s="37">
        <v>24295.809999999998</v>
      </c>
      <c r="E12" s="37">
        <v>17807.309999999998</v>
      </c>
      <c r="F12" s="37">
        <v>6488.5</v>
      </c>
      <c r="G12" s="37">
        <v>1105.75</v>
      </c>
      <c r="H12" s="37">
        <v>24295.809999999998</v>
      </c>
      <c r="I12" s="37">
        <v>10422.379999999999</v>
      </c>
      <c r="J12" s="37">
        <v>5162.1899999999996</v>
      </c>
      <c r="K12" s="37">
        <v>3302.12</v>
      </c>
      <c r="L12" s="35">
        <v>5409.1199999999981</v>
      </c>
      <c r="M12" s="37">
        <v>29.866144636074193</v>
      </c>
    </row>
    <row r="13" spans="1:13" x14ac:dyDescent="0.25">
      <c r="A13" s="5">
        <v>7</v>
      </c>
      <c r="B13" s="6" t="s">
        <v>96</v>
      </c>
      <c r="C13" s="34">
        <v>144808</v>
      </c>
      <c r="D13" s="35">
        <v>63003.59</v>
      </c>
      <c r="E13" s="35">
        <v>55552.81</v>
      </c>
      <c r="F13" s="35">
        <v>7450.7800000000007</v>
      </c>
      <c r="G13" s="35">
        <v>567.86</v>
      </c>
      <c r="H13" s="35">
        <v>63003.59</v>
      </c>
      <c r="I13" s="35">
        <v>19750.21</v>
      </c>
      <c r="J13" s="35">
        <v>11573.43</v>
      </c>
      <c r="K13" s="35">
        <v>30359.13</v>
      </c>
      <c r="L13" s="35">
        <v>1320.8199999999961</v>
      </c>
      <c r="M13" s="35">
        <v>43.508362797635485</v>
      </c>
    </row>
    <row r="14" spans="1:13" x14ac:dyDescent="0.25">
      <c r="A14" s="5">
        <v>4</v>
      </c>
      <c r="B14" s="7" t="s">
        <v>79</v>
      </c>
      <c r="C14" s="36">
        <v>80646</v>
      </c>
      <c r="D14" s="37">
        <v>17775.47</v>
      </c>
      <c r="E14" s="37">
        <v>14727.45</v>
      </c>
      <c r="F14" s="37">
        <v>3048.0200000000004</v>
      </c>
      <c r="G14" s="37">
        <v>130.1</v>
      </c>
      <c r="H14" s="37">
        <v>17775.47</v>
      </c>
      <c r="I14" s="37">
        <v>3557.34</v>
      </c>
      <c r="J14" s="37">
        <v>1612.9</v>
      </c>
      <c r="K14" s="37">
        <v>10424.02</v>
      </c>
      <c r="L14" s="35">
        <v>2181.2100000000009</v>
      </c>
      <c r="M14" s="37">
        <v>22.041353569922876</v>
      </c>
    </row>
    <row r="15" spans="1:13" x14ac:dyDescent="0.25">
      <c r="A15" s="5">
        <v>5</v>
      </c>
      <c r="B15" s="7" t="s">
        <v>97</v>
      </c>
      <c r="C15" s="36">
        <v>63584</v>
      </c>
      <c r="D15" s="37">
        <v>27009.85</v>
      </c>
      <c r="E15" s="37">
        <v>12830.439999999999</v>
      </c>
      <c r="F15" s="37">
        <v>14179.41</v>
      </c>
      <c r="G15" s="37">
        <v>55.57</v>
      </c>
      <c r="H15" s="37">
        <v>27009.85</v>
      </c>
      <c r="I15" s="37">
        <v>0</v>
      </c>
      <c r="J15" s="37">
        <v>12454.91</v>
      </c>
      <c r="K15" s="37">
        <v>726.55</v>
      </c>
      <c r="L15" s="35">
        <v>13828.39</v>
      </c>
      <c r="M15" s="37">
        <v>42.479004151987922</v>
      </c>
    </row>
    <row r="16" spans="1:13" x14ac:dyDescent="0.25">
      <c r="A16" s="5">
        <v>1</v>
      </c>
      <c r="B16" s="7" t="s">
        <v>80</v>
      </c>
      <c r="C16" s="36">
        <v>111894</v>
      </c>
      <c r="D16" s="37">
        <v>54081.99</v>
      </c>
      <c r="E16" s="37">
        <v>38626.21</v>
      </c>
      <c r="F16" s="37">
        <v>15455.779999999999</v>
      </c>
      <c r="G16" s="37">
        <v>1578.17</v>
      </c>
      <c r="H16" s="37">
        <v>54081.99</v>
      </c>
      <c r="I16" s="37">
        <v>0</v>
      </c>
      <c r="J16" s="37">
        <v>10931.47</v>
      </c>
      <c r="K16" s="37">
        <v>34487.57</v>
      </c>
      <c r="L16" s="35">
        <v>8662.9499999999971</v>
      </c>
      <c r="M16" s="37">
        <v>48.333235026006754</v>
      </c>
    </row>
    <row r="17" spans="1:13" x14ac:dyDescent="0.25">
      <c r="A17" s="5">
        <v>3</v>
      </c>
      <c r="B17" s="7" t="s">
        <v>98</v>
      </c>
      <c r="C17" s="36">
        <v>28411</v>
      </c>
      <c r="D17" s="37">
        <v>1900.73</v>
      </c>
      <c r="E17" s="37">
        <v>895.14</v>
      </c>
      <c r="F17" s="37">
        <v>1005.5899999999999</v>
      </c>
      <c r="G17" s="37">
        <v>124.74</v>
      </c>
      <c r="H17" s="37">
        <v>1900.73</v>
      </c>
      <c r="I17" s="37">
        <v>0</v>
      </c>
      <c r="J17" s="37">
        <v>612.17999999999995</v>
      </c>
      <c r="K17" s="37">
        <v>352.03</v>
      </c>
      <c r="L17" s="35">
        <v>936.52000000000021</v>
      </c>
      <c r="M17" s="41">
        <v>6.7</v>
      </c>
    </row>
    <row r="18" spans="1:13" x14ac:dyDescent="0.25">
      <c r="A18" s="70" t="s">
        <v>99</v>
      </c>
      <c r="B18" s="71"/>
      <c r="C18" s="38">
        <v>650927</v>
      </c>
      <c r="D18" s="39">
        <v>250758.70999999996</v>
      </c>
      <c r="E18" s="39">
        <v>196020.19</v>
      </c>
      <c r="F18" s="39">
        <v>54738.52</v>
      </c>
      <c r="G18" s="39">
        <v>3600.41</v>
      </c>
      <c r="H18" s="39">
        <v>250758.70999999996</v>
      </c>
      <c r="I18" s="39">
        <v>36669.370000000003</v>
      </c>
      <c r="J18" s="39">
        <v>46150.62</v>
      </c>
      <c r="K18" s="39">
        <v>129724.64000000001</v>
      </c>
      <c r="L18" s="40">
        <v>38214.079999999958</v>
      </c>
      <c r="M18" s="39">
        <v>38.523322891814281</v>
      </c>
    </row>
    <row r="20" spans="1:13" x14ac:dyDescent="0.25"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2" spans="1:13" x14ac:dyDescent="0.25"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</sheetData>
  <mergeCells count="18">
    <mergeCell ref="A2:L2"/>
    <mergeCell ref="A3:L3"/>
    <mergeCell ref="A5:A8"/>
    <mergeCell ref="B5:B8"/>
    <mergeCell ref="C5:C8"/>
    <mergeCell ref="D5:D8"/>
    <mergeCell ref="E5:E8"/>
    <mergeCell ref="F5:G5"/>
    <mergeCell ref="H5:L5"/>
    <mergeCell ref="A18:B18"/>
    <mergeCell ref="M5:M8"/>
    <mergeCell ref="F6:F8"/>
    <mergeCell ref="G6:G8"/>
    <mergeCell ref="H6:H8"/>
    <mergeCell ref="I6:I8"/>
    <mergeCell ref="J6:J8"/>
    <mergeCell ref="K6:K8"/>
    <mergeCell ref="L6:L8"/>
  </mergeCells>
  <printOptions horizontalCentered="1"/>
  <pageMargins left="0.25" right="0.25" top="0.5" bottom="0.2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Zeros="0" tabSelected="1" workbookViewId="0">
      <selection activeCell="A2" sqref="A2:M2"/>
    </sheetView>
  </sheetViews>
  <sheetFormatPr defaultRowHeight="15" x14ac:dyDescent="0.25"/>
  <cols>
    <col min="1" max="1" width="6.140625" style="1" customWidth="1"/>
    <col min="2" max="2" width="25.7109375" style="1" customWidth="1"/>
    <col min="3" max="11" width="9.140625" style="1"/>
    <col min="12" max="12" width="13.5703125" style="1" customWidth="1"/>
    <col min="13" max="13" width="10.42578125" style="1" customWidth="1"/>
    <col min="14" max="16384" width="9.140625" style="1"/>
  </cols>
  <sheetData>
    <row r="1" spans="1:13" ht="15.75" customHeight="1" x14ac:dyDescent="0.25">
      <c r="A1" s="86" t="s">
        <v>165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.75" customHeight="1" x14ac:dyDescent="0.25">
      <c r="A2" s="86" t="s">
        <v>82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5.75" x14ac:dyDescent="0.25">
      <c r="A3" s="87" t="s">
        <v>162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5.75" customHeight="1" x14ac:dyDescent="0.25">
      <c r="A4" s="8"/>
      <c r="B4" s="9"/>
      <c r="C4" s="4"/>
      <c r="D4" s="3"/>
      <c r="E4" s="3"/>
      <c r="F4" s="3"/>
      <c r="G4" s="3"/>
      <c r="H4" s="3"/>
      <c r="I4" s="3"/>
      <c r="J4" s="3"/>
      <c r="K4" s="84" t="s">
        <v>81</v>
      </c>
      <c r="L4" s="84"/>
      <c r="M4" s="84"/>
    </row>
    <row r="5" spans="1:13" s="3" customFormat="1" ht="15" customHeight="1" x14ac:dyDescent="0.25">
      <c r="A5" s="88" t="s">
        <v>83</v>
      </c>
      <c r="B5" s="88" t="s">
        <v>0</v>
      </c>
      <c r="C5" s="85" t="s">
        <v>100</v>
      </c>
      <c r="D5" s="85" t="s">
        <v>2</v>
      </c>
      <c r="E5" s="85" t="s">
        <v>101</v>
      </c>
      <c r="F5" s="83" t="s">
        <v>102</v>
      </c>
      <c r="G5" s="85" t="s">
        <v>103</v>
      </c>
      <c r="H5" s="85" t="s">
        <v>104</v>
      </c>
      <c r="I5" s="85" t="s">
        <v>105</v>
      </c>
      <c r="J5" s="85" t="s">
        <v>159</v>
      </c>
      <c r="K5" s="85" t="s">
        <v>160</v>
      </c>
      <c r="L5" s="85" t="s">
        <v>106</v>
      </c>
      <c r="M5" s="85" t="s">
        <v>107</v>
      </c>
    </row>
    <row r="6" spans="1:13" s="3" customFormat="1" ht="44.25" customHeight="1" x14ac:dyDescent="0.2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s="3" customFormat="1" x14ac:dyDescent="0.25">
      <c r="A7" s="29" t="s">
        <v>93</v>
      </c>
      <c r="B7" s="29" t="s">
        <v>18</v>
      </c>
      <c r="C7" s="29" t="s">
        <v>94</v>
      </c>
      <c r="D7" s="32" t="s">
        <v>19</v>
      </c>
      <c r="E7" s="32" t="s">
        <v>20</v>
      </c>
      <c r="F7" s="33" t="s">
        <v>21</v>
      </c>
      <c r="G7" s="32" t="s">
        <v>22</v>
      </c>
      <c r="H7" s="32" t="s">
        <v>23</v>
      </c>
      <c r="I7" s="32" t="s">
        <v>24</v>
      </c>
      <c r="J7" s="32" t="s">
        <v>25</v>
      </c>
      <c r="K7" s="32" t="s">
        <v>26</v>
      </c>
      <c r="L7" s="32" t="s">
        <v>27</v>
      </c>
      <c r="M7" s="32" t="s">
        <v>28</v>
      </c>
    </row>
    <row r="8" spans="1:13" s="12" customFormat="1" ht="31.5" x14ac:dyDescent="0.2">
      <c r="A8" s="10"/>
      <c r="B8" s="11" t="s">
        <v>36</v>
      </c>
      <c r="C8" s="19" t="s">
        <v>108</v>
      </c>
      <c r="D8" s="22">
        <f>D9+D46</f>
        <v>2691.3799999999997</v>
      </c>
      <c r="E8" s="22">
        <f t="shared" ref="E8:M8" si="0">E9+E46</f>
        <v>214.4</v>
      </c>
      <c r="F8" s="22">
        <f t="shared" si="0"/>
        <v>0</v>
      </c>
      <c r="G8" s="22">
        <f t="shared" si="0"/>
        <v>0</v>
      </c>
      <c r="H8" s="22">
        <f t="shared" si="0"/>
        <v>-823.78</v>
      </c>
      <c r="I8" s="22">
        <f t="shared" si="0"/>
        <v>0</v>
      </c>
      <c r="J8" s="22">
        <f t="shared" si="0"/>
        <v>-68</v>
      </c>
      <c r="K8" s="22">
        <f t="shared" si="0"/>
        <v>0</v>
      </c>
      <c r="L8" s="22">
        <f t="shared" si="0"/>
        <v>0</v>
      </c>
      <c r="M8" s="22">
        <f t="shared" si="0"/>
        <v>3368.7599999999998</v>
      </c>
    </row>
    <row r="9" spans="1:13" s="12" customFormat="1" ht="14.25" x14ac:dyDescent="0.2">
      <c r="A9" s="13" t="s">
        <v>109</v>
      </c>
      <c r="B9" s="11" t="s">
        <v>37</v>
      </c>
      <c r="C9" s="19" t="s">
        <v>110</v>
      </c>
      <c r="D9" s="22">
        <v>2779.5099999999998</v>
      </c>
      <c r="E9" s="22">
        <v>0</v>
      </c>
      <c r="F9" s="23">
        <v>487.69</v>
      </c>
      <c r="G9" s="22">
        <v>0</v>
      </c>
      <c r="H9" s="24">
        <v>-823.78</v>
      </c>
      <c r="I9" s="22">
        <v>0</v>
      </c>
      <c r="J9" s="22">
        <v>-68</v>
      </c>
      <c r="K9" s="22">
        <v>0</v>
      </c>
      <c r="L9" s="22">
        <v>0</v>
      </c>
      <c r="M9" s="22">
        <v>3183.6</v>
      </c>
    </row>
    <row r="10" spans="1:13" s="12" customFormat="1" ht="22.5" x14ac:dyDescent="0.2">
      <c r="A10" s="14" t="s">
        <v>111</v>
      </c>
      <c r="B10" s="15" t="s">
        <v>38</v>
      </c>
      <c r="C10" s="20" t="s">
        <v>112</v>
      </c>
      <c r="D10" s="22">
        <v>2779.5099999999998</v>
      </c>
      <c r="E10" s="22">
        <v>0</v>
      </c>
      <c r="F10" s="23">
        <v>487.69</v>
      </c>
      <c r="G10" s="22">
        <v>0</v>
      </c>
      <c r="H10" s="24">
        <v>-823.78</v>
      </c>
      <c r="I10" s="22">
        <v>0</v>
      </c>
      <c r="J10" s="22">
        <v>-68</v>
      </c>
      <c r="K10" s="22">
        <v>0</v>
      </c>
      <c r="L10" s="22">
        <v>0</v>
      </c>
      <c r="M10" s="22">
        <v>3183.6</v>
      </c>
    </row>
    <row r="11" spans="1:13" x14ac:dyDescent="0.25">
      <c r="A11" s="16" t="s">
        <v>113</v>
      </c>
      <c r="B11" s="17" t="s">
        <v>39</v>
      </c>
      <c r="C11" s="21" t="s">
        <v>114</v>
      </c>
      <c r="D11" s="25">
        <v>38.49</v>
      </c>
      <c r="E11" s="25">
        <v>0</v>
      </c>
      <c r="F11" s="26">
        <v>0</v>
      </c>
      <c r="G11" s="25">
        <v>0</v>
      </c>
      <c r="H11" s="25">
        <v>0</v>
      </c>
      <c r="I11" s="25">
        <v>0</v>
      </c>
      <c r="J11" s="25">
        <v>-67.36999999999999</v>
      </c>
      <c r="K11" s="25">
        <v>0</v>
      </c>
      <c r="L11" s="25">
        <v>0</v>
      </c>
      <c r="M11" s="25">
        <v>105.85999999999999</v>
      </c>
    </row>
    <row r="12" spans="1:13" x14ac:dyDescent="0.25">
      <c r="A12" s="18"/>
      <c r="B12" s="17" t="s">
        <v>40</v>
      </c>
      <c r="C12" s="21" t="s">
        <v>115</v>
      </c>
      <c r="D12" s="25">
        <v>0</v>
      </c>
      <c r="E12" s="25">
        <v>0</v>
      </c>
      <c r="F12" s="26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</row>
    <row r="13" spans="1:13" x14ac:dyDescent="0.25">
      <c r="A13" s="18"/>
      <c r="B13" s="17" t="s">
        <v>41</v>
      </c>
      <c r="C13" s="21" t="s">
        <v>116</v>
      </c>
      <c r="D13" s="25">
        <v>38.49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5">
        <v>-67.36999999999999</v>
      </c>
      <c r="K13" s="25">
        <v>0</v>
      </c>
      <c r="L13" s="25">
        <v>0</v>
      </c>
      <c r="M13" s="25">
        <v>105.85999999999999</v>
      </c>
    </row>
    <row r="14" spans="1:13" x14ac:dyDescent="0.25">
      <c r="A14" s="16" t="s">
        <v>117</v>
      </c>
      <c r="B14" s="17" t="s">
        <v>42</v>
      </c>
      <c r="C14" s="21" t="s">
        <v>118</v>
      </c>
      <c r="D14" s="25">
        <v>2741.0200000000004</v>
      </c>
      <c r="E14" s="25">
        <v>0</v>
      </c>
      <c r="F14" s="26">
        <v>487.69</v>
      </c>
      <c r="G14" s="25">
        <v>0</v>
      </c>
      <c r="H14" s="27">
        <v>-823.78</v>
      </c>
      <c r="I14" s="25">
        <v>0</v>
      </c>
      <c r="J14" s="25">
        <v>-0.63</v>
      </c>
      <c r="K14" s="25">
        <v>0</v>
      </c>
      <c r="L14" s="25">
        <v>0</v>
      </c>
      <c r="M14" s="25">
        <v>3077.7400000000002</v>
      </c>
    </row>
    <row r="15" spans="1:13" x14ac:dyDescent="0.25">
      <c r="A15" s="18"/>
      <c r="B15" s="17" t="s">
        <v>43</v>
      </c>
      <c r="C15" s="21" t="s">
        <v>119</v>
      </c>
      <c r="D15" s="25">
        <v>2785.57</v>
      </c>
      <c r="E15" s="25">
        <v>0</v>
      </c>
      <c r="F15" s="26">
        <v>486.52</v>
      </c>
      <c r="G15" s="25">
        <v>0</v>
      </c>
      <c r="H15" s="25">
        <v>-704.43999999999994</v>
      </c>
      <c r="I15" s="25">
        <v>0</v>
      </c>
      <c r="J15" s="25">
        <v>-0.63</v>
      </c>
      <c r="K15" s="25">
        <v>0</v>
      </c>
      <c r="L15" s="25">
        <v>0</v>
      </c>
      <c r="M15" s="25">
        <v>3004.12</v>
      </c>
    </row>
    <row r="16" spans="1:13" ht="22.5" x14ac:dyDescent="0.25">
      <c r="A16" s="18"/>
      <c r="B16" s="17" t="s">
        <v>44</v>
      </c>
      <c r="C16" s="21" t="s">
        <v>120</v>
      </c>
      <c r="D16" s="25">
        <v>-44.550000000000004</v>
      </c>
      <c r="E16" s="25">
        <v>0</v>
      </c>
      <c r="F16" s="26">
        <v>1.17</v>
      </c>
      <c r="G16" s="25">
        <v>0</v>
      </c>
      <c r="H16" s="25">
        <v>-119.34</v>
      </c>
      <c r="I16" s="25">
        <v>0</v>
      </c>
      <c r="J16" s="25">
        <v>0</v>
      </c>
      <c r="K16" s="25">
        <v>0</v>
      </c>
      <c r="L16" s="25">
        <v>0</v>
      </c>
      <c r="M16" s="25">
        <v>73.62</v>
      </c>
    </row>
    <row r="17" spans="1:13" ht="22.5" x14ac:dyDescent="0.25">
      <c r="A17" s="18"/>
      <c r="B17" s="17" t="s">
        <v>45</v>
      </c>
      <c r="C17" s="21" t="s">
        <v>121</v>
      </c>
      <c r="D17" s="25">
        <v>0</v>
      </c>
      <c r="E17" s="25">
        <v>0</v>
      </c>
      <c r="F17" s="26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</row>
    <row r="18" spans="1:13" x14ac:dyDescent="0.25">
      <c r="A18" s="18"/>
      <c r="B18" s="17" t="s">
        <v>46</v>
      </c>
      <c r="C18" s="21" t="s">
        <v>122</v>
      </c>
      <c r="D18" s="25">
        <v>439.78</v>
      </c>
      <c r="E18" s="25">
        <v>0</v>
      </c>
      <c r="F18" s="26">
        <v>0</v>
      </c>
      <c r="G18" s="25">
        <v>0</v>
      </c>
      <c r="H18" s="25">
        <v>-561.39</v>
      </c>
      <c r="I18" s="25">
        <v>0</v>
      </c>
      <c r="J18" s="25">
        <v>-0.01</v>
      </c>
      <c r="K18" s="25">
        <v>0</v>
      </c>
      <c r="L18" s="25">
        <v>0</v>
      </c>
      <c r="M18" s="25">
        <v>1001.18</v>
      </c>
    </row>
    <row r="19" spans="1:13" x14ac:dyDescent="0.25">
      <c r="A19" s="18"/>
      <c r="B19" s="17" t="s">
        <v>47</v>
      </c>
      <c r="C19" s="21" t="s">
        <v>123</v>
      </c>
      <c r="D19" s="25">
        <v>497.12</v>
      </c>
      <c r="E19" s="25">
        <v>0</v>
      </c>
      <c r="F19" s="26">
        <v>0</v>
      </c>
      <c r="G19" s="25">
        <v>0</v>
      </c>
      <c r="H19" s="25">
        <v>-521.34</v>
      </c>
      <c r="I19" s="25">
        <v>0</v>
      </c>
      <c r="J19" s="25">
        <v>-0.01</v>
      </c>
      <c r="K19" s="25">
        <v>0</v>
      </c>
      <c r="L19" s="25">
        <v>0</v>
      </c>
      <c r="M19" s="25">
        <v>1018.47</v>
      </c>
    </row>
    <row r="20" spans="1:13" x14ac:dyDescent="0.25">
      <c r="A20" s="18"/>
      <c r="B20" s="17" t="s">
        <v>48</v>
      </c>
      <c r="C20" s="21" t="s">
        <v>124</v>
      </c>
      <c r="D20" s="25">
        <v>-57.34</v>
      </c>
      <c r="E20" s="25">
        <v>0</v>
      </c>
      <c r="F20" s="26">
        <v>0</v>
      </c>
      <c r="G20" s="25">
        <v>0</v>
      </c>
      <c r="H20" s="25">
        <v>-40.050000000000004</v>
      </c>
      <c r="I20" s="25">
        <v>0</v>
      </c>
      <c r="J20" s="25">
        <v>0</v>
      </c>
      <c r="K20" s="25">
        <v>0</v>
      </c>
      <c r="L20" s="25">
        <v>0</v>
      </c>
      <c r="M20" s="25">
        <v>-17.29</v>
      </c>
    </row>
    <row r="21" spans="1:13" s="12" customFormat="1" ht="22.5" x14ac:dyDescent="0.2">
      <c r="A21" s="14" t="s">
        <v>125</v>
      </c>
      <c r="B21" s="15" t="s">
        <v>49</v>
      </c>
      <c r="C21" s="20" t="s">
        <v>126</v>
      </c>
      <c r="D21" s="22">
        <v>2779.5099999999998</v>
      </c>
      <c r="E21" s="22">
        <v>0</v>
      </c>
      <c r="F21" s="23">
        <v>487.69</v>
      </c>
      <c r="G21" s="22">
        <v>0</v>
      </c>
      <c r="H21" s="24">
        <v>-823.78</v>
      </c>
      <c r="I21" s="22">
        <v>0</v>
      </c>
      <c r="J21" s="22">
        <v>-68</v>
      </c>
      <c r="K21" s="22">
        <v>0</v>
      </c>
      <c r="L21" s="22">
        <v>0</v>
      </c>
      <c r="M21" s="22">
        <v>3183.6</v>
      </c>
    </row>
    <row r="22" spans="1:13" x14ac:dyDescent="0.25">
      <c r="A22" s="16" t="s">
        <v>113</v>
      </c>
      <c r="B22" s="17" t="s">
        <v>50</v>
      </c>
      <c r="C22" s="21" t="s">
        <v>127</v>
      </c>
      <c r="D22" s="25">
        <v>2779.5099999999998</v>
      </c>
      <c r="E22" s="25">
        <v>0</v>
      </c>
      <c r="F22" s="26">
        <v>487.69</v>
      </c>
      <c r="G22" s="25">
        <v>0</v>
      </c>
      <c r="H22" s="27">
        <v>-823.78</v>
      </c>
      <c r="I22" s="25">
        <v>0</v>
      </c>
      <c r="J22" s="25">
        <v>-68</v>
      </c>
      <c r="K22" s="25">
        <v>0</v>
      </c>
      <c r="L22" s="25">
        <v>0</v>
      </c>
      <c r="M22" s="25">
        <v>3183.6</v>
      </c>
    </row>
    <row r="23" spans="1:13" x14ac:dyDescent="0.25">
      <c r="A23" s="16" t="s">
        <v>117</v>
      </c>
      <c r="B23" s="17" t="s">
        <v>51</v>
      </c>
      <c r="C23" s="21" t="s">
        <v>128</v>
      </c>
      <c r="D23" s="25">
        <v>0</v>
      </c>
      <c r="E23" s="25">
        <v>0</v>
      </c>
      <c r="F23" s="26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</row>
    <row r="24" spans="1:13" x14ac:dyDescent="0.25">
      <c r="A24" s="16" t="s">
        <v>129</v>
      </c>
      <c r="B24" s="17" t="s">
        <v>52</v>
      </c>
      <c r="C24" s="21" t="s">
        <v>130</v>
      </c>
      <c r="D24" s="25">
        <v>0</v>
      </c>
      <c r="E24" s="25">
        <v>0</v>
      </c>
      <c r="F24" s="26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</row>
    <row r="25" spans="1:13" x14ac:dyDescent="0.25">
      <c r="A25" s="18"/>
      <c r="B25" s="17" t="s">
        <v>53</v>
      </c>
      <c r="C25" s="21" t="s">
        <v>131</v>
      </c>
      <c r="D25" s="25">
        <v>0</v>
      </c>
      <c r="E25" s="25">
        <v>0</v>
      </c>
      <c r="F25" s="26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</row>
    <row r="26" spans="1:13" x14ac:dyDescent="0.25">
      <c r="A26" s="18"/>
      <c r="B26" s="17" t="s">
        <v>54</v>
      </c>
      <c r="C26" s="21" t="s">
        <v>132</v>
      </c>
      <c r="D26" s="25">
        <v>0</v>
      </c>
      <c r="E26" s="25">
        <v>0</v>
      </c>
      <c r="F26" s="26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</row>
    <row r="27" spans="1:13" x14ac:dyDescent="0.25">
      <c r="A27" s="18"/>
      <c r="B27" s="17" t="s">
        <v>55</v>
      </c>
      <c r="C27" s="21" t="s">
        <v>133</v>
      </c>
      <c r="D27" s="25">
        <v>0</v>
      </c>
      <c r="E27" s="25">
        <v>0</v>
      </c>
      <c r="F27" s="26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</row>
    <row r="28" spans="1:13" x14ac:dyDescent="0.25">
      <c r="A28" s="16" t="s">
        <v>134</v>
      </c>
      <c r="B28" s="17" t="s">
        <v>56</v>
      </c>
      <c r="C28" s="21" t="s">
        <v>135</v>
      </c>
      <c r="D28" s="25">
        <v>0</v>
      </c>
      <c r="E28" s="25">
        <v>0</v>
      </c>
      <c r="F28" s="26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13" s="12" customFormat="1" ht="22.5" x14ac:dyDescent="0.2">
      <c r="A29" s="14" t="s">
        <v>136</v>
      </c>
      <c r="B29" s="15" t="s">
        <v>57</v>
      </c>
      <c r="C29" s="20" t="s">
        <v>137</v>
      </c>
      <c r="D29" s="22">
        <v>38.49</v>
      </c>
      <c r="E29" s="22">
        <v>0</v>
      </c>
      <c r="F29" s="23">
        <v>0</v>
      </c>
      <c r="G29" s="22">
        <v>0</v>
      </c>
      <c r="H29" s="22">
        <v>0</v>
      </c>
      <c r="I29" s="22">
        <v>0</v>
      </c>
      <c r="J29" s="22">
        <v>-67.36999999999999</v>
      </c>
      <c r="K29" s="22">
        <v>0</v>
      </c>
      <c r="L29" s="22">
        <v>0</v>
      </c>
      <c r="M29" s="22">
        <v>105.85999999999999</v>
      </c>
    </row>
    <row r="30" spans="1:13" x14ac:dyDescent="0.25">
      <c r="A30" s="16" t="s">
        <v>113</v>
      </c>
      <c r="B30" s="17" t="s">
        <v>58</v>
      </c>
      <c r="C30" s="21" t="s">
        <v>138</v>
      </c>
      <c r="D30" s="25">
        <v>-29.230000000000018</v>
      </c>
      <c r="E30" s="25">
        <v>0</v>
      </c>
      <c r="F30" s="26">
        <v>0</v>
      </c>
      <c r="G30" s="25">
        <v>0</v>
      </c>
      <c r="H30" s="25">
        <v>0</v>
      </c>
      <c r="I30" s="25">
        <v>0</v>
      </c>
      <c r="J30" s="25">
        <v>-37.770000000000003</v>
      </c>
      <c r="K30" s="25">
        <v>0</v>
      </c>
      <c r="L30" s="25">
        <v>0</v>
      </c>
      <c r="M30" s="25">
        <v>8.5399999999999849</v>
      </c>
    </row>
    <row r="31" spans="1:13" ht="22.5" x14ac:dyDescent="0.25">
      <c r="A31" s="16" t="s">
        <v>139</v>
      </c>
      <c r="B31" s="17" t="s">
        <v>59</v>
      </c>
      <c r="C31" s="21" t="s">
        <v>140</v>
      </c>
      <c r="D31" s="25">
        <v>-30.309999999999988</v>
      </c>
      <c r="E31" s="25">
        <v>0</v>
      </c>
      <c r="F31" s="26">
        <v>0</v>
      </c>
      <c r="G31" s="25">
        <v>0</v>
      </c>
      <c r="H31" s="25">
        <v>0</v>
      </c>
      <c r="I31" s="25">
        <v>0</v>
      </c>
      <c r="J31" s="25">
        <v>-37.4</v>
      </c>
      <c r="K31" s="25">
        <v>0</v>
      </c>
      <c r="L31" s="25">
        <v>0</v>
      </c>
      <c r="M31" s="25">
        <v>7.0900000000000105</v>
      </c>
    </row>
    <row r="32" spans="1:13" x14ac:dyDescent="0.25">
      <c r="A32" s="18"/>
      <c r="B32" s="17" t="s">
        <v>60</v>
      </c>
      <c r="C32" s="21" t="s">
        <v>141</v>
      </c>
      <c r="D32" s="25">
        <v>0.17</v>
      </c>
      <c r="E32" s="25">
        <v>0</v>
      </c>
      <c r="F32" s="26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0.17</v>
      </c>
    </row>
    <row r="33" spans="1:13" x14ac:dyDescent="0.25">
      <c r="A33" s="18"/>
      <c r="B33" s="17" t="s">
        <v>61</v>
      </c>
      <c r="C33" s="21" t="s">
        <v>142</v>
      </c>
      <c r="D33" s="25">
        <v>2.06</v>
      </c>
      <c r="E33" s="25">
        <v>0</v>
      </c>
      <c r="F33" s="26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2.06</v>
      </c>
    </row>
    <row r="34" spans="1:13" x14ac:dyDescent="0.25">
      <c r="A34" s="18"/>
      <c r="B34" s="17" t="s">
        <v>62</v>
      </c>
      <c r="C34" s="21" t="s">
        <v>143</v>
      </c>
      <c r="D34" s="25">
        <v>-1.1499999999999999</v>
      </c>
      <c r="E34" s="25">
        <v>0</v>
      </c>
      <c r="F34" s="26">
        <v>0</v>
      </c>
      <c r="G34" s="25">
        <v>0</v>
      </c>
      <c r="H34" s="25">
        <v>0</v>
      </c>
      <c r="I34" s="25">
        <v>0</v>
      </c>
      <c r="J34" s="25">
        <v>-0.37</v>
      </c>
      <c r="K34" s="25">
        <v>0</v>
      </c>
      <c r="L34" s="25">
        <v>0</v>
      </c>
      <c r="M34" s="25">
        <v>-0.77999999999999992</v>
      </c>
    </row>
    <row r="35" spans="1:13" x14ac:dyDescent="0.25">
      <c r="A35" s="16" t="s">
        <v>117</v>
      </c>
      <c r="B35" s="17" t="s">
        <v>63</v>
      </c>
      <c r="C35" s="21" t="s">
        <v>144</v>
      </c>
      <c r="D35" s="25">
        <v>-157.91</v>
      </c>
      <c r="E35" s="25">
        <v>0</v>
      </c>
      <c r="F35" s="26">
        <v>0</v>
      </c>
      <c r="G35" s="25">
        <v>0</v>
      </c>
      <c r="H35" s="25">
        <v>0</v>
      </c>
      <c r="I35" s="25">
        <v>0</v>
      </c>
      <c r="J35" s="25">
        <v>-8.3999999999999986</v>
      </c>
      <c r="K35" s="25">
        <v>0</v>
      </c>
      <c r="L35" s="25">
        <v>0</v>
      </c>
      <c r="M35" s="25">
        <v>-149.51</v>
      </c>
    </row>
    <row r="36" spans="1:13" x14ac:dyDescent="0.25">
      <c r="A36" s="18"/>
      <c r="B36" s="17" t="s">
        <v>64</v>
      </c>
      <c r="C36" s="21" t="s">
        <v>145</v>
      </c>
      <c r="D36" s="25">
        <v>0</v>
      </c>
      <c r="E36" s="25"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</row>
    <row r="37" spans="1:13" x14ac:dyDescent="0.25">
      <c r="A37" s="18"/>
      <c r="B37" s="17" t="s">
        <v>65</v>
      </c>
      <c r="C37" s="21" t="s">
        <v>146</v>
      </c>
      <c r="D37" s="25">
        <v>0</v>
      </c>
      <c r="E37" s="25">
        <v>0</v>
      </c>
      <c r="F37" s="26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</row>
    <row r="38" spans="1:13" x14ac:dyDescent="0.25">
      <c r="A38" s="18"/>
      <c r="B38" s="17" t="s">
        <v>66</v>
      </c>
      <c r="C38" s="21" t="s">
        <v>147</v>
      </c>
      <c r="D38" s="25">
        <v>0</v>
      </c>
      <c r="E38" s="25">
        <v>0</v>
      </c>
      <c r="F38" s="26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</row>
    <row r="39" spans="1:13" x14ac:dyDescent="0.25">
      <c r="A39" s="18"/>
      <c r="B39" s="17" t="s">
        <v>67</v>
      </c>
      <c r="C39" s="21" t="s">
        <v>148</v>
      </c>
      <c r="D39" s="25">
        <v>-45.09</v>
      </c>
      <c r="E39" s="25">
        <v>0</v>
      </c>
      <c r="F39" s="26">
        <v>0</v>
      </c>
      <c r="G39" s="25">
        <v>0</v>
      </c>
      <c r="H39" s="25">
        <v>0</v>
      </c>
      <c r="I39" s="25">
        <v>0</v>
      </c>
      <c r="J39" s="25">
        <v>-6.08</v>
      </c>
      <c r="K39" s="25">
        <v>0</v>
      </c>
      <c r="L39" s="25">
        <v>0</v>
      </c>
      <c r="M39" s="25">
        <v>-39.010000000000005</v>
      </c>
    </row>
    <row r="40" spans="1:13" x14ac:dyDescent="0.25">
      <c r="A40" s="18"/>
      <c r="B40" s="17" t="s">
        <v>68</v>
      </c>
      <c r="C40" s="21" t="s">
        <v>149</v>
      </c>
      <c r="D40" s="25">
        <v>-112.82</v>
      </c>
      <c r="E40" s="25">
        <v>0</v>
      </c>
      <c r="F40" s="26">
        <v>0</v>
      </c>
      <c r="G40" s="25">
        <v>0</v>
      </c>
      <c r="H40" s="25">
        <v>0</v>
      </c>
      <c r="I40" s="25">
        <v>0</v>
      </c>
      <c r="J40" s="25">
        <v>-2.3199999999999998</v>
      </c>
      <c r="K40" s="25">
        <v>0</v>
      </c>
      <c r="L40" s="25">
        <v>0</v>
      </c>
      <c r="M40" s="25">
        <v>-110.5</v>
      </c>
    </row>
    <row r="41" spans="1:13" x14ac:dyDescent="0.25">
      <c r="A41" s="16" t="s">
        <v>129</v>
      </c>
      <c r="B41" s="17" t="s">
        <v>69</v>
      </c>
      <c r="C41" s="21" t="s">
        <v>150</v>
      </c>
      <c r="D41" s="25">
        <v>225.62999999999997</v>
      </c>
      <c r="E41" s="25">
        <v>0</v>
      </c>
      <c r="F41" s="26">
        <v>0</v>
      </c>
      <c r="G41" s="25">
        <v>0</v>
      </c>
      <c r="H41" s="25">
        <v>0</v>
      </c>
      <c r="I41" s="25">
        <v>0</v>
      </c>
      <c r="J41" s="25">
        <v>-21.2</v>
      </c>
      <c r="K41" s="25">
        <v>0</v>
      </c>
      <c r="L41" s="25">
        <v>0</v>
      </c>
      <c r="M41" s="25">
        <v>246.82999999999996</v>
      </c>
    </row>
    <row r="42" spans="1:13" x14ac:dyDescent="0.25">
      <c r="A42" s="18"/>
      <c r="B42" s="17" t="s">
        <v>70</v>
      </c>
      <c r="C42" s="21" t="s">
        <v>151</v>
      </c>
      <c r="D42" s="25">
        <v>-93.22</v>
      </c>
      <c r="E42" s="25">
        <v>0</v>
      </c>
      <c r="F42" s="26">
        <v>0</v>
      </c>
      <c r="G42" s="25">
        <v>0</v>
      </c>
      <c r="H42" s="25">
        <v>0</v>
      </c>
      <c r="I42" s="25">
        <v>0</v>
      </c>
      <c r="J42" s="25">
        <v>-18.37</v>
      </c>
      <c r="K42" s="25">
        <v>0</v>
      </c>
      <c r="L42" s="25">
        <v>0</v>
      </c>
      <c r="M42" s="25">
        <v>-74.849999999999994</v>
      </c>
    </row>
    <row r="43" spans="1:13" x14ac:dyDescent="0.25">
      <c r="A43" s="18"/>
      <c r="B43" s="17" t="s">
        <v>71</v>
      </c>
      <c r="C43" s="21" t="s">
        <v>152</v>
      </c>
      <c r="D43" s="25">
        <v>318.84999999999997</v>
      </c>
      <c r="E43" s="25">
        <v>0</v>
      </c>
      <c r="F43" s="26">
        <v>0</v>
      </c>
      <c r="G43" s="25">
        <v>0</v>
      </c>
      <c r="H43" s="25">
        <v>0</v>
      </c>
      <c r="I43" s="25">
        <v>0</v>
      </c>
      <c r="J43" s="25">
        <v>-2.83</v>
      </c>
      <c r="K43" s="25">
        <v>0</v>
      </c>
      <c r="L43" s="25">
        <v>0</v>
      </c>
      <c r="M43" s="25">
        <v>321.67999999999995</v>
      </c>
    </row>
    <row r="44" spans="1:13" x14ac:dyDescent="0.25">
      <c r="A44" s="16" t="s">
        <v>134</v>
      </c>
      <c r="B44" s="17" t="s">
        <v>72</v>
      </c>
      <c r="C44" s="21" t="s">
        <v>153</v>
      </c>
      <c r="D44" s="25">
        <v>0</v>
      </c>
      <c r="E44" s="25">
        <v>0</v>
      </c>
      <c r="F44" s="26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</row>
    <row r="45" spans="1:13" s="12" customFormat="1" ht="21" x14ac:dyDescent="0.2">
      <c r="A45" s="13" t="s">
        <v>154</v>
      </c>
      <c r="B45" s="11" t="s">
        <v>73</v>
      </c>
      <c r="C45" s="19" t="s">
        <v>155</v>
      </c>
      <c r="D45" s="22">
        <v>-506.2899999999936</v>
      </c>
      <c r="E45" s="22">
        <v>0</v>
      </c>
      <c r="F45" s="23">
        <v>-487.69</v>
      </c>
      <c r="G45" s="22">
        <v>0</v>
      </c>
      <c r="H45" s="24">
        <v>823.78</v>
      </c>
      <c r="I45" s="22">
        <v>0</v>
      </c>
      <c r="J45" s="22">
        <v>68</v>
      </c>
      <c r="K45" s="22">
        <v>0</v>
      </c>
      <c r="L45" s="22">
        <v>0</v>
      </c>
      <c r="M45" s="22">
        <v>-910.37999999999352</v>
      </c>
    </row>
    <row r="46" spans="1:13" ht="22.5" x14ac:dyDescent="0.25">
      <c r="A46" s="16" t="s">
        <v>113</v>
      </c>
      <c r="B46" s="17" t="s">
        <v>74</v>
      </c>
      <c r="C46" s="21" t="s">
        <v>156</v>
      </c>
      <c r="D46" s="25">
        <v>-88.130000000000109</v>
      </c>
      <c r="E46" s="25">
        <v>214.4</v>
      </c>
      <c r="F46" s="26">
        <v>-487.69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185.15999999999985</v>
      </c>
    </row>
    <row r="47" spans="1:13" x14ac:dyDescent="0.25">
      <c r="A47" s="16" t="s">
        <v>117</v>
      </c>
      <c r="B47" s="17" t="s">
        <v>75</v>
      </c>
      <c r="C47" s="21" t="s">
        <v>157</v>
      </c>
      <c r="D47" s="25">
        <v>-351.04999999999973</v>
      </c>
      <c r="E47" s="25">
        <v>0</v>
      </c>
      <c r="F47" s="26">
        <v>0</v>
      </c>
      <c r="G47" s="25">
        <v>0</v>
      </c>
      <c r="H47" s="25">
        <v>0</v>
      </c>
      <c r="I47" s="25">
        <v>0</v>
      </c>
      <c r="J47" s="25">
        <v>47.379999999999995</v>
      </c>
      <c r="K47" s="25">
        <v>0</v>
      </c>
      <c r="L47" s="25">
        <v>0</v>
      </c>
      <c r="M47" s="25">
        <v>-398.42999999999972</v>
      </c>
    </row>
    <row r="48" spans="1:13" x14ac:dyDescent="0.25">
      <c r="A48" s="16" t="s">
        <v>129</v>
      </c>
      <c r="B48" s="17" t="s">
        <v>76</v>
      </c>
      <c r="C48" s="21" t="s">
        <v>158</v>
      </c>
      <c r="D48" s="25">
        <v>-67.110000000000582</v>
      </c>
      <c r="E48" s="25">
        <v>-214.4</v>
      </c>
      <c r="F48" s="26">
        <v>0</v>
      </c>
      <c r="G48" s="25">
        <v>0</v>
      </c>
      <c r="H48" s="27">
        <v>823.78</v>
      </c>
      <c r="I48" s="25">
        <v>0</v>
      </c>
      <c r="J48" s="25">
        <v>20.62</v>
      </c>
      <c r="K48" s="25">
        <v>0</v>
      </c>
      <c r="L48" s="25">
        <v>0</v>
      </c>
      <c r="M48" s="25">
        <f>M45-M46-M47</f>
        <v>-697.10999999999365</v>
      </c>
    </row>
  </sheetData>
  <mergeCells count="17">
    <mergeCell ref="E5:E6"/>
    <mergeCell ref="F5:F6"/>
    <mergeCell ref="K4:M4"/>
    <mergeCell ref="M5:M6"/>
    <mergeCell ref="A1:M1"/>
    <mergeCell ref="A2:M2"/>
    <mergeCell ref="A3:M3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</mergeCells>
  <printOptions horizontalCentered="1"/>
  <pageMargins left="0.25" right="0.25" top="0.5" bottom="0.2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Biểu MỤC DICH</vt:lpstr>
      <vt:lpstr>Biểu TY LE</vt:lpstr>
      <vt:lpstr>Biểu NGUYEN NHAN</vt:lpstr>
      <vt:lpstr>'Biểu NGUYEN NHAN'!Print_Titles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2023-03-08T03:26:39Z</cp:lastPrinted>
  <dcterms:created xsi:type="dcterms:W3CDTF">2023-02-19T02:20:32Z</dcterms:created>
  <dcterms:modified xsi:type="dcterms:W3CDTF">2023-03-08T03:33:29Z</dcterms:modified>
</cp:coreProperties>
</file>