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755" tabRatio="810" activeTab="5"/>
  </bookViews>
  <sheets>
    <sheet name="PL I (2022)" sheetId="27" r:id="rId1"/>
    <sheet name="PL I (2023)" sheetId="28" r:id="rId2"/>
    <sheet name="PL I (2024)" sheetId="30" r:id="rId3"/>
    <sheet name="PL II.1 DTPT (2022)" sheetId="24" r:id="rId4"/>
    <sheet name="PL II.1 (DTPT 2023)" sheetId="21" r:id="rId5"/>
    <sheet name="PL III.1 (VDTPT)" sheetId="32" r:id="rId6"/>
    <sheet name="PL III.2 (VĐTPT GIAI ĐOẠN) " sheetId="19" r:id="rId7"/>
  </sheets>
  <externalReferences>
    <externalReference r:id="rId8"/>
    <externalReference r:id="rId9"/>
  </externalReferences>
  <definedNames>
    <definedName name="_xlnm._FilterDatabase" localSheetId="4" hidden="1">'PL II.1 (DTPT 2023)'!$A$2:$AF$112</definedName>
    <definedName name="_xlnm._FilterDatabase" localSheetId="3" hidden="1">'PL II.1 DTPT (2022)'!$A$2:$AF$88</definedName>
    <definedName name="Con_Function">'[1]Mã ngành'!$C$5:$C$210</definedName>
    <definedName name="_xlnm.Print_Area" localSheetId="4">'PL II.1 (DTPT 2023)'!$A$1:$AF$112</definedName>
    <definedName name="_xlnm.Print_Area" localSheetId="3">'PL II.1 DTPT (2022)'!$A$1:$AF$88</definedName>
    <definedName name="_xlnm.Print_Titles" localSheetId="4">'PL II.1 (DTPT 2023)'!$3:$5</definedName>
    <definedName name="_xlnm.Print_Titles" localSheetId="3">'PL II.1 DTPT (2022)'!$3:$5</definedName>
  </definedNames>
  <calcPr calcId="144525"/>
</workbook>
</file>

<file path=xl/calcChain.xml><?xml version="1.0" encoding="utf-8"?>
<calcChain xmlns="http://schemas.openxmlformats.org/spreadsheetml/2006/main">
  <c r="AL55" i="32" l="1"/>
  <c r="AL44" i="32"/>
  <c r="H46" i="24"/>
  <c r="T46" i="24"/>
  <c r="T45" i="24"/>
  <c r="AO13" i="24" l="1"/>
  <c r="AO12" i="24"/>
  <c r="AO11" i="24"/>
  <c r="AO10" i="24"/>
  <c r="Y12" i="24"/>
  <c r="H51" i="24"/>
  <c r="AL73" i="32" l="1"/>
  <c r="AL72" i="32"/>
  <c r="AX55" i="32"/>
  <c r="AV55" i="32"/>
  <c r="AS55" i="32"/>
  <c r="AQ55" i="32"/>
  <c r="AQ48" i="32" s="1"/>
  <c r="AP55" i="32"/>
  <c r="AO55" i="32"/>
  <c r="AN55" i="32"/>
  <c r="AM55" i="32"/>
  <c r="AL50" i="32"/>
  <c r="AL49" i="32"/>
  <c r="X55" i="32"/>
  <c r="AB48" i="32"/>
  <c r="AE48" i="32"/>
  <c r="AD48" i="32"/>
  <c r="AC48" i="32"/>
  <c r="Y48" i="32"/>
  <c r="AA48" i="32"/>
  <c r="Z48" i="32"/>
  <c r="X48" i="32"/>
  <c r="Y47" i="32"/>
  <c r="Y46" i="32"/>
  <c r="X47" i="32"/>
  <c r="X46" i="32"/>
  <c r="X45" i="32"/>
  <c r="W45" i="32"/>
  <c r="V45" i="32"/>
  <c r="V43" i="32"/>
  <c r="Y49" i="32"/>
  <c r="Y50" i="32"/>
  <c r="Y51" i="32"/>
  <c r="Y52" i="32"/>
  <c r="Y53" i="32"/>
  <c r="Y54" i="32"/>
  <c r="Y55" i="32"/>
  <c r="Y56" i="32"/>
  <c r="X49" i="32"/>
  <c r="X50" i="32"/>
  <c r="X51" i="32"/>
  <c r="X52" i="32"/>
  <c r="X53" i="32"/>
  <c r="X54" i="32"/>
  <c r="X56" i="32"/>
  <c r="Y45" i="32"/>
  <c r="W48" i="32" l="1"/>
  <c r="BC66" i="32"/>
  <c r="BC63" i="32" s="1"/>
  <c r="BB66" i="32"/>
  <c r="BB63" i="32" s="1"/>
  <c r="AW66" i="32"/>
  <c r="AW63" i="32"/>
  <c r="BE44" i="32"/>
  <c r="BE43" i="32" s="1"/>
  <c r="BD44" i="32"/>
  <c r="BD43" i="32" s="1"/>
  <c r="BC44" i="32"/>
  <c r="BB44" i="32"/>
  <c r="BA44" i="32"/>
  <c r="AQ54" i="32"/>
  <c r="G57" i="21"/>
  <c r="S57" i="21"/>
  <c r="S12" i="21"/>
  <c r="AE57" i="21"/>
  <c r="Y57" i="21"/>
  <c r="M57" i="21"/>
  <c r="AE12" i="21"/>
  <c r="Y12" i="21"/>
  <c r="M12" i="21"/>
  <c r="AE12" i="24"/>
  <c r="M12" i="24"/>
  <c r="G43" i="24"/>
  <c r="S43" i="24"/>
  <c r="Y43" i="24"/>
  <c r="M43" i="24"/>
  <c r="G12" i="24"/>
  <c r="S12" i="24"/>
  <c r="AE43" i="24"/>
  <c r="AQ22" i="24"/>
  <c r="AN15" i="21"/>
  <c r="AO72" i="32"/>
  <c r="AM72" i="32"/>
  <c r="AH63" i="32"/>
  <c r="AB63" i="32"/>
  <c r="AR66" i="32"/>
  <c r="AR63" i="32" s="1"/>
  <c r="AP66" i="32"/>
  <c r="AP63" i="32" s="1"/>
  <c r="AO66" i="32"/>
  <c r="AO63" i="32" s="1"/>
  <c r="AK66" i="32"/>
  <c r="AK63" i="32" s="1"/>
  <c r="AJ66" i="32"/>
  <c r="AJ63" i="32" s="1"/>
  <c r="AI66" i="32"/>
  <c r="AI63" i="32" s="1"/>
  <c r="AH66" i="32"/>
  <c r="AG66" i="32"/>
  <c r="AG63" i="32" s="1"/>
  <c r="AF66" i="32"/>
  <c r="AF63" i="32" s="1"/>
  <c r="AE66" i="32"/>
  <c r="AE63" i="32" s="1"/>
  <c r="AD66" i="32"/>
  <c r="AD63" i="32" s="1"/>
  <c r="AC66" i="32"/>
  <c r="AC63" i="32" s="1"/>
  <c r="AB66" i="32"/>
  <c r="AA66" i="32"/>
  <c r="AA63" i="32" s="1"/>
  <c r="Z66" i="32"/>
  <c r="Z63" i="32" s="1"/>
  <c r="AP72" i="32"/>
  <c r="AX72" i="32"/>
  <c r="AV72" i="32" s="1"/>
  <c r="AV66" i="32" s="1"/>
  <c r="AV63" i="32" s="1"/>
  <c r="AS72" i="32"/>
  <c r="AQ72" i="32" s="1"/>
  <c r="AQ66" i="32" s="1"/>
  <c r="AQ63" i="32" s="1"/>
  <c r="BC72" i="32"/>
  <c r="BA72" i="32" s="1"/>
  <c r="BA66" i="32" s="1"/>
  <c r="BA63" i="32" s="1"/>
  <c r="BA43" i="32" s="1"/>
  <c r="AP13" i="21"/>
  <c r="AO13" i="21"/>
  <c r="AN13" i="21"/>
  <c r="AN12" i="21"/>
  <c r="H64" i="21"/>
  <c r="T64" i="21"/>
  <c r="AN11" i="21"/>
  <c r="AQ15" i="24"/>
  <c r="AP15" i="24"/>
  <c r="AO14" i="24"/>
  <c r="AO17" i="24" s="1"/>
  <c r="H88" i="21"/>
  <c r="T88" i="21"/>
  <c r="H67" i="24"/>
  <c r="T67" i="24"/>
  <c r="AX54" i="32"/>
  <c r="AV54" i="32" s="1"/>
  <c r="AR48" i="32"/>
  <c r="AS54" i="32"/>
  <c r="AS50" i="32"/>
  <c r="H50" i="24"/>
  <c r="AO15" i="24" l="1"/>
  <c r="AX66" i="32"/>
  <c r="AX63" i="32" s="1"/>
  <c r="AN72" i="32"/>
  <c r="AN66" i="32" s="1"/>
  <c r="AN63" i="32" s="1"/>
  <c r="AS66" i="32"/>
  <c r="AS63" i="32" s="1"/>
  <c r="AM66" i="32"/>
  <c r="AM63" i="32" s="1"/>
  <c r="BB43" i="32"/>
  <c r="BC43" i="32"/>
  <c r="AL66" i="32" l="1"/>
  <c r="AL63" i="32" s="1"/>
  <c r="AM56" i="32" l="1"/>
  <c r="BH55" i="32"/>
  <c r="BF55" i="32"/>
  <c r="BH54" i="32"/>
  <c r="BF54" i="32"/>
  <c r="BH53" i="32"/>
  <c r="BF53" i="32" s="1"/>
  <c r="BH52" i="32"/>
  <c r="BF52" i="32" s="1"/>
  <c r="BH51" i="32"/>
  <c r="BF51" i="32" s="1"/>
  <c r="BH50" i="32"/>
  <c r="BF50" i="32" s="1"/>
  <c r="BH49" i="32"/>
  <c r="BF49" i="32"/>
  <c r="BJ48" i="32"/>
  <c r="BJ44" i="32" s="1"/>
  <c r="BJ43" i="32" s="1"/>
  <c r="BI48" i="32"/>
  <c r="BH48" i="32" s="1"/>
  <c r="BG48" i="32"/>
  <c r="BG43" i="32" s="1"/>
  <c r="BJ10" i="32"/>
  <c r="BJ9" i="32" s="1"/>
  <c r="BI10" i="32"/>
  <c r="BI9" i="32" s="1"/>
  <c r="AP45" i="32"/>
  <c r="AP46" i="32"/>
  <c r="AP47" i="32"/>
  <c r="AP49" i="32"/>
  <c r="AP50" i="32"/>
  <c r="AP51" i="32"/>
  <c r="AP52" i="32"/>
  <c r="AP53" i="32"/>
  <c r="AP54" i="32"/>
  <c r="AP56" i="32"/>
  <c r="AO45" i="32"/>
  <c r="AO46" i="32"/>
  <c r="AO47" i="32"/>
  <c r="AO49" i="32"/>
  <c r="AO50" i="32"/>
  <c r="AO51" i="32"/>
  <c r="AO52" i="32"/>
  <c r="AO53" i="32"/>
  <c r="AO54" i="32"/>
  <c r="AO56" i="32"/>
  <c r="AN46" i="32"/>
  <c r="AN47" i="32"/>
  <c r="AN50" i="32"/>
  <c r="AM46" i="32"/>
  <c r="AL46" i="32" s="1"/>
  <c r="AM47" i="32"/>
  <c r="AL47" i="32" s="1"/>
  <c r="AM49" i="32"/>
  <c r="AM50" i="32"/>
  <c r="AM51" i="32"/>
  <c r="AM52" i="32"/>
  <c r="AM53" i="32"/>
  <c r="AM54" i="32"/>
  <c r="BE10" i="32"/>
  <c r="BE9" i="32" s="1"/>
  <c r="BD10" i="32"/>
  <c r="BD9" i="32" s="1"/>
  <c r="BC9" i="32" s="1"/>
  <c r="BC10" i="32"/>
  <c r="BB10" i="32"/>
  <c r="BB9" i="32" s="1"/>
  <c r="BA10" i="32"/>
  <c r="BA9" i="32" s="1"/>
  <c r="BM56" i="32"/>
  <c r="BK56" i="32" s="1"/>
  <c r="BM49" i="32"/>
  <c r="BK49" i="32" s="1"/>
  <c r="BM50" i="32"/>
  <c r="BK50" i="32" s="1"/>
  <c r="BM51" i="32"/>
  <c r="BK51" i="32" s="1"/>
  <c r="BM52" i="32"/>
  <c r="BK52" i="32" s="1"/>
  <c r="BM53" i="32"/>
  <c r="BK53" i="32" s="1"/>
  <c r="BM54" i="32"/>
  <c r="BK54" i="32" s="1"/>
  <c r="BM55" i="32"/>
  <c r="BK55" i="32" s="1"/>
  <c r="AT48" i="32"/>
  <c r="AU48" i="32"/>
  <c r="AW48" i="32"/>
  <c r="AM48" i="32" s="1"/>
  <c r="AY48" i="32"/>
  <c r="AY44" i="32" s="1"/>
  <c r="AY43" i="32" s="1"/>
  <c r="AZ48" i="32"/>
  <c r="AZ44" i="32" s="1"/>
  <c r="AZ43" i="32" s="1"/>
  <c r="BL48" i="32"/>
  <c r="BL44" i="32" s="1"/>
  <c r="BL43" i="32" s="1"/>
  <c r="BN48" i="32"/>
  <c r="BO48" i="32"/>
  <c r="BO44" i="32" s="1"/>
  <c r="BO43" i="32" s="1"/>
  <c r="AP10" i="32"/>
  <c r="BO10" i="32"/>
  <c r="BO9" i="32" s="1"/>
  <c r="BN10" i="32"/>
  <c r="BN9" i="32" s="1"/>
  <c r="AZ10" i="32"/>
  <c r="AZ9" i="32" s="1"/>
  <c r="AY10" i="32"/>
  <c r="AY9" i="32" s="1"/>
  <c r="AU10" i="32"/>
  <c r="AT10" i="32"/>
  <c r="AT9" i="32" s="1"/>
  <c r="AS45" i="32"/>
  <c r="AN45" i="32" s="1"/>
  <c r="AR45" i="32"/>
  <c r="AM45" i="32" s="1"/>
  <c r="AL45" i="32" s="1"/>
  <c r="AQ45" i="32"/>
  <c r="AX49" i="32"/>
  <c r="AV49" i="32" s="1"/>
  <c r="AX50" i="32"/>
  <c r="AQ50" i="32"/>
  <c r="AS49" i="32"/>
  <c r="AQ49" i="32" s="1"/>
  <c r="AA45" i="32"/>
  <c r="AA44" i="32" s="1"/>
  <c r="AB45" i="32"/>
  <c r="AD45" i="32"/>
  <c r="AE45" i="32"/>
  <c r="AF45" i="32"/>
  <c r="AF44" i="32" s="1"/>
  <c r="AF43" i="32" s="1"/>
  <c r="AG45" i="32"/>
  <c r="AG44" i="32" s="1"/>
  <c r="AG43" i="32" s="1"/>
  <c r="AH45" i="32"/>
  <c r="AH44" i="32" s="1"/>
  <c r="AH43" i="32" s="1"/>
  <c r="Z45" i="32"/>
  <c r="AD44" i="32"/>
  <c r="AD43" i="32" s="1"/>
  <c r="AC49" i="32"/>
  <c r="AC50" i="32"/>
  <c r="AC51" i="32"/>
  <c r="AC52" i="32"/>
  <c r="AC53" i="32"/>
  <c r="AC54" i="32"/>
  <c r="AC55" i="32"/>
  <c r="AC47" i="32"/>
  <c r="AC45" i="32" s="1"/>
  <c r="Z49" i="32"/>
  <c r="Z50" i="32"/>
  <c r="Z51" i="32"/>
  <c r="Z52" i="32"/>
  <c r="Z53" i="32"/>
  <c r="Z54" i="32"/>
  <c r="Z47" i="32"/>
  <c r="Y16" i="32"/>
  <c r="AA16" i="32"/>
  <c r="AB16" i="32"/>
  <c r="AD16" i="32"/>
  <c r="AE16" i="32"/>
  <c r="AG16" i="32"/>
  <c r="AH16" i="32"/>
  <c r="Y17" i="32"/>
  <c r="X17" i="32"/>
  <c r="X16" i="32" s="1"/>
  <c r="W17" i="32"/>
  <c r="W16" i="32" s="1"/>
  <c r="AF17" i="32"/>
  <c r="AF16" i="32" s="1"/>
  <c r="AC17" i="32"/>
  <c r="AC16" i="32" s="1"/>
  <c r="Z17" i="32"/>
  <c r="Z16" i="32" s="1"/>
  <c r="AA13" i="32"/>
  <c r="AA12" i="32" s="1"/>
  <c r="AB13" i="32"/>
  <c r="AB12" i="32" s="1"/>
  <c r="AB11" i="32" s="1"/>
  <c r="AD13" i="32"/>
  <c r="AD12" i="32" s="1"/>
  <c r="AD11" i="32" s="1"/>
  <c r="AE13" i="32"/>
  <c r="AE12" i="32" s="1"/>
  <c r="AE11" i="32" s="1"/>
  <c r="AG13" i="32"/>
  <c r="AG12" i="32" s="1"/>
  <c r="AH13" i="32"/>
  <c r="AH12" i="32" s="1"/>
  <c r="Y15" i="32"/>
  <c r="X15" i="32"/>
  <c r="W15" i="32" s="1"/>
  <c r="X14" i="32"/>
  <c r="X13" i="32" s="1"/>
  <c r="X12" i="32" s="1"/>
  <c r="Y14" i="32"/>
  <c r="Y13" i="32" s="1"/>
  <c r="Y12" i="32" s="1"/>
  <c r="AF15" i="32"/>
  <c r="AF14" i="32"/>
  <c r="AF13" i="32" s="1"/>
  <c r="AF12" i="32" s="1"/>
  <c r="AC15" i="32"/>
  <c r="AC14" i="32"/>
  <c r="AC13" i="32" s="1"/>
  <c r="AC12" i="32" s="1"/>
  <c r="Z15" i="32"/>
  <c r="Z14" i="32"/>
  <c r="T93" i="32"/>
  <c r="R93" i="32" s="1"/>
  <c r="O93" i="32"/>
  <c r="M93" i="32" s="1"/>
  <c r="J93" i="32"/>
  <c r="H93" i="32" s="1"/>
  <c r="G93" i="32"/>
  <c r="F93" i="32"/>
  <c r="D93" i="32"/>
  <c r="B93" i="32"/>
  <c r="T92" i="32"/>
  <c r="R92" i="32" s="1"/>
  <c r="O92" i="32"/>
  <c r="M92" i="32" s="1"/>
  <c r="J92" i="32"/>
  <c r="H92" i="32" s="1"/>
  <c r="G92" i="32"/>
  <c r="F92" i="32"/>
  <c r="D92" i="32"/>
  <c r="T91" i="32"/>
  <c r="R91" i="32" s="1"/>
  <c r="O91" i="32"/>
  <c r="M91" i="32" s="1"/>
  <c r="J91" i="32"/>
  <c r="H91" i="32" s="1"/>
  <c r="G91" i="32"/>
  <c r="F91" i="32"/>
  <c r="D91" i="32"/>
  <c r="T90" i="32"/>
  <c r="R90" i="32" s="1"/>
  <c r="O90" i="32"/>
  <c r="M90" i="32" s="1"/>
  <c r="J90" i="32"/>
  <c r="H90" i="32" s="1"/>
  <c r="G90" i="32"/>
  <c r="F90" i="32"/>
  <c r="D90" i="32"/>
  <c r="T89" i="32"/>
  <c r="O89" i="32"/>
  <c r="M89" i="32" s="1"/>
  <c r="J89" i="32"/>
  <c r="H89" i="32" s="1"/>
  <c r="G89" i="32"/>
  <c r="F89" i="32"/>
  <c r="D89" i="32"/>
  <c r="T88" i="32"/>
  <c r="R88" i="32" s="1"/>
  <c r="O88" i="32"/>
  <c r="M88" i="32" s="1"/>
  <c r="J88" i="32"/>
  <c r="H88" i="32" s="1"/>
  <c r="G88" i="32"/>
  <c r="F88" i="32"/>
  <c r="D88" i="32"/>
  <c r="T87" i="32"/>
  <c r="R87" i="32" s="1"/>
  <c r="O87" i="32"/>
  <c r="J87" i="32"/>
  <c r="H87" i="32" s="1"/>
  <c r="G87" i="32"/>
  <c r="F87" i="32"/>
  <c r="D87" i="32"/>
  <c r="T86" i="32"/>
  <c r="R86" i="32" s="1"/>
  <c r="O86" i="32"/>
  <c r="M86" i="32" s="1"/>
  <c r="J86" i="32"/>
  <c r="H86" i="32" s="1"/>
  <c r="G86" i="32"/>
  <c r="F86" i="32"/>
  <c r="D86" i="32"/>
  <c r="V85" i="32"/>
  <c r="U85" i="32"/>
  <c r="S85" i="32"/>
  <c r="Q85" i="32"/>
  <c r="P85" i="32"/>
  <c r="N85" i="32"/>
  <c r="L85" i="32"/>
  <c r="K85" i="32"/>
  <c r="K84" i="32" s="1"/>
  <c r="F84" i="32" s="1"/>
  <c r="I85" i="32"/>
  <c r="T84" i="32"/>
  <c r="T83" i="32" s="1"/>
  <c r="O84" i="32"/>
  <c r="O83" i="32" s="1"/>
  <c r="G84" i="32"/>
  <c r="G83" i="32" s="1"/>
  <c r="D84" i="32"/>
  <c r="D83" i="32" s="1"/>
  <c r="V83" i="32"/>
  <c r="U83" i="32"/>
  <c r="S83" i="32"/>
  <c r="Q83" i="32"/>
  <c r="P83" i="32"/>
  <c r="N83" i="32"/>
  <c r="L83" i="32"/>
  <c r="I83" i="32"/>
  <c r="T81" i="32"/>
  <c r="O81" i="32"/>
  <c r="G81" i="32"/>
  <c r="G80" i="32" s="1"/>
  <c r="G79" i="32" s="1"/>
  <c r="D81" i="32"/>
  <c r="D80" i="32" s="1"/>
  <c r="D79" i="32" s="1"/>
  <c r="V80" i="32"/>
  <c r="V79" i="32" s="1"/>
  <c r="U80" i="32"/>
  <c r="U79" i="32" s="1"/>
  <c r="S80" i="32"/>
  <c r="Q80" i="32"/>
  <c r="P80" i="32"/>
  <c r="P79" i="32" s="1"/>
  <c r="N80" i="32"/>
  <c r="N79" i="32" s="1"/>
  <c r="L80" i="32"/>
  <c r="L79" i="32" s="1"/>
  <c r="I80" i="32"/>
  <c r="I79" i="32" s="1"/>
  <c r="S79" i="32"/>
  <c r="Q79" i="32"/>
  <c r="T78" i="32"/>
  <c r="O78" i="32"/>
  <c r="O77" i="32" s="1"/>
  <c r="O76" i="32" s="1"/>
  <c r="G78" i="32"/>
  <c r="G77" i="32" s="1"/>
  <c r="G76" i="32" s="1"/>
  <c r="D78" i="32"/>
  <c r="D77" i="32" s="1"/>
  <c r="D76" i="32" s="1"/>
  <c r="V77" i="32"/>
  <c r="V76" i="32" s="1"/>
  <c r="U77" i="32"/>
  <c r="U76" i="32" s="1"/>
  <c r="S77" i="32"/>
  <c r="S76" i="32" s="1"/>
  <c r="Q77" i="32"/>
  <c r="Q76" i="32" s="1"/>
  <c r="P77" i="32"/>
  <c r="P76" i="32" s="1"/>
  <c r="N77" i="32"/>
  <c r="N76" i="32" s="1"/>
  <c r="L77" i="32"/>
  <c r="L76" i="32" s="1"/>
  <c r="I77" i="32"/>
  <c r="I76" i="32" s="1"/>
  <c r="T74" i="32"/>
  <c r="R74" i="32" s="1"/>
  <c r="O74" i="32"/>
  <c r="M74" i="32" s="1"/>
  <c r="J74" i="32"/>
  <c r="H74" i="32" s="1"/>
  <c r="G74" i="32"/>
  <c r="F74" i="32"/>
  <c r="D74" i="32"/>
  <c r="T73" i="32"/>
  <c r="R73" i="32" s="1"/>
  <c r="O73" i="32"/>
  <c r="M73" i="32" s="1"/>
  <c r="J73" i="32"/>
  <c r="H73" i="32" s="1"/>
  <c r="G73" i="32"/>
  <c r="F73" i="32"/>
  <c r="D73" i="32"/>
  <c r="T72" i="32"/>
  <c r="R72" i="32" s="1"/>
  <c r="O72" i="32"/>
  <c r="M72" i="32" s="1"/>
  <c r="J72" i="32"/>
  <c r="H72" i="32" s="1"/>
  <c r="G72" i="32"/>
  <c r="F72" i="32"/>
  <c r="D72" i="32"/>
  <c r="T71" i="32"/>
  <c r="R71" i="32" s="1"/>
  <c r="O71" i="32"/>
  <c r="M71" i="32" s="1"/>
  <c r="J71" i="32"/>
  <c r="H71" i="32" s="1"/>
  <c r="G71" i="32"/>
  <c r="F71" i="32"/>
  <c r="D71" i="32"/>
  <c r="T70" i="32"/>
  <c r="R70" i="32" s="1"/>
  <c r="O70" i="32"/>
  <c r="M70" i="32" s="1"/>
  <c r="J70" i="32"/>
  <c r="H70" i="32" s="1"/>
  <c r="G70" i="32"/>
  <c r="F70" i="32"/>
  <c r="D70" i="32"/>
  <c r="T69" i="32"/>
  <c r="R69" i="32" s="1"/>
  <c r="O69" i="32"/>
  <c r="M69" i="32" s="1"/>
  <c r="J69" i="32"/>
  <c r="H69" i="32" s="1"/>
  <c r="G69" i="32"/>
  <c r="F69" i="32"/>
  <c r="D69" i="32"/>
  <c r="T68" i="32"/>
  <c r="R68" i="32" s="1"/>
  <c r="O68" i="32"/>
  <c r="M68" i="32" s="1"/>
  <c r="J68" i="32"/>
  <c r="G68" i="32"/>
  <c r="F68" i="32"/>
  <c r="D68" i="32"/>
  <c r="T67" i="32"/>
  <c r="R67" i="32" s="1"/>
  <c r="O67" i="32"/>
  <c r="M67" i="32" s="1"/>
  <c r="J67" i="32"/>
  <c r="H67" i="32" s="1"/>
  <c r="G67" i="32"/>
  <c r="F67" i="32"/>
  <c r="D67" i="32"/>
  <c r="V66" i="32"/>
  <c r="U66" i="32"/>
  <c r="S66" i="32"/>
  <c r="Q66" i="32"/>
  <c r="P66" i="32"/>
  <c r="N66" i="32"/>
  <c r="L66" i="32"/>
  <c r="K66" i="32"/>
  <c r="I66" i="32"/>
  <c r="T65" i="32"/>
  <c r="R65" i="32" s="1"/>
  <c r="R64" i="32" s="1"/>
  <c r="O65" i="32"/>
  <c r="M65" i="32" s="1"/>
  <c r="M64" i="32" s="1"/>
  <c r="J65" i="32"/>
  <c r="H65" i="32" s="1"/>
  <c r="H64" i="32" s="1"/>
  <c r="G65" i="32"/>
  <c r="G64" i="32" s="1"/>
  <c r="F65" i="32"/>
  <c r="D65" i="32"/>
  <c r="D64" i="32" s="1"/>
  <c r="V64" i="32"/>
  <c r="U64" i="32"/>
  <c r="S64" i="32"/>
  <c r="Q64" i="32"/>
  <c r="P64" i="32"/>
  <c r="N64" i="32"/>
  <c r="L64" i="32"/>
  <c r="K64" i="32"/>
  <c r="I64" i="32"/>
  <c r="T62" i="32"/>
  <c r="O62" i="32"/>
  <c r="M62" i="32" s="1"/>
  <c r="J62" i="32"/>
  <c r="H62" i="32" s="1"/>
  <c r="G62" i="32"/>
  <c r="F62" i="32"/>
  <c r="D62" i="32"/>
  <c r="T61" i="32"/>
  <c r="R61" i="32" s="1"/>
  <c r="O61" i="32"/>
  <c r="J61" i="32"/>
  <c r="G61" i="32"/>
  <c r="G60" i="32" s="1"/>
  <c r="F61" i="32"/>
  <c r="D61" i="32"/>
  <c r="D60" i="32" s="1"/>
  <c r="V60" i="32"/>
  <c r="U60" i="32"/>
  <c r="S60" i="32"/>
  <c r="Q60" i="32"/>
  <c r="P60" i="32"/>
  <c r="N60" i="32"/>
  <c r="L60" i="32"/>
  <c r="K60" i="32"/>
  <c r="I60" i="32"/>
  <c r="T59" i="32"/>
  <c r="T58" i="32" s="1"/>
  <c r="O59" i="32"/>
  <c r="J59" i="32"/>
  <c r="J58" i="32" s="1"/>
  <c r="G59" i="32"/>
  <c r="G58" i="32" s="1"/>
  <c r="F59" i="32"/>
  <c r="F58" i="32" s="1"/>
  <c r="D59" i="32"/>
  <c r="D58" i="32" s="1"/>
  <c r="V58" i="32"/>
  <c r="U58" i="32"/>
  <c r="S58" i="32"/>
  <c r="Q58" i="32"/>
  <c r="P58" i="32"/>
  <c r="N58" i="32"/>
  <c r="L58" i="32"/>
  <c r="K58" i="32"/>
  <c r="I58" i="32"/>
  <c r="T55" i="32"/>
  <c r="R55" i="32" s="1"/>
  <c r="O55" i="32"/>
  <c r="M55" i="32" s="1"/>
  <c r="J55" i="32"/>
  <c r="H55" i="32" s="1"/>
  <c r="G55" i="32"/>
  <c r="F55" i="32"/>
  <c r="D55" i="32"/>
  <c r="T54" i="32"/>
  <c r="R54" i="32" s="1"/>
  <c r="O54" i="32"/>
  <c r="M54" i="32" s="1"/>
  <c r="J54" i="32"/>
  <c r="H54" i="32" s="1"/>
  <c r="G54" i="32"/>
  <c r="F54" i="32"/>
  <c r="D54" i="32"/>
  <c r="T53" i="32"/>
  <c r="R53" i="32" s="1"/>
  <c r="O53" i="32"/>
  <c r="M53" i="32" s="1"/>
  <c r="J53" i="32"/>
  <c r="H53" i="32" s="1"/>
  <c r="G53" i="32"/>
  <c r="F53" i="32"/>
  <c r="D53" i="32"/>
  <c r="T52" i="32"/>
  <c r="R52" i="32" s="1"/>
  <c r="O52" i="32"/>
  <c r="M52" i="32" s="1"/>
  <c r="J52" i="32"/>
  <c r="H52" i="32" s="1"/>
  <c r="G52" i="32"/>
  <c r="F52" i="32"/>
  <c r="D52" i="32"/>
  <c r="T51" i="32"/>
  <c r="R51" i="32"/>
  <c r="O51" i="32"/>
  <c r="M51" i="32" s="1"/>
  <c r="J51" i="32"/>
  <c r="H51" i="32" s="1"/>
  <c r="G51" i="32"/>
  <c r="F51" i="32"/>
  <c r="D51" i="32"/>
  <c r="T50" i="32"/>
  <c r="R50" i="32" s="1"/>
  <c r="O50" i="32"/>
  <c r="J50" i="32"/>
  <c r="H50" i="32" s="1"/>
  <c r="G50" i="32"/>
  <c r="F50" i="32"/>
  <c r="D50" i="32"/>
  <c r="T49" i="32"/>
  <c r="R49" i="32" s="1"/>
  <c r="O49" i="32"/>
  <c r="M49" i="32" s="1"/>
  <c r="J49" i="32"/>
  <c r="G49" i="32"/>
  <c r="F49" i="32"/>
  <c r="D49" i="32"/>
  <c r="V48" i="32"/>
  <c r="U48" i="32"/>
  <c r="S48" i="32"/>
  <c r="Q48" i="32"/>
  <c r="P48" i="32"/>
  <c r="N48" i="32"/>
  <c r="L48" i="32"/>
  <c r="K48" i="32"/>
  <c r="I48" i="32"/>
  <c r="T47" i="32"/>
  <c r="O47" i="32"/>
  <c r="M47" i="32" s="1"/>
  <c r="J47" i="32"/>
  <c r="H47" i="32"/>
  <c r="G47" i="32"/>
  <c r="F47" i="32"/>
  <c r="D47" i="32"/>
  <c r="T46" i="32"/>
  <c r="R46" i="32" s="1"/>
  <c r="O46" i="32"/>
  <c r="J46" i="32"/>
  <c r="H46" i="32" s="1"/>
  <c r="H45" i="32" s="1"/>
  <c r="G46" i="32"/>
  <c r="F46" i="32"/>
  <c r="D46" i="32"/>
  <c r="U45" i="32"/>
  <c r="S45" i="32"/>
  <c r="Q45" i="32"/>
  <c r="P45" i="32"/>
  <c r="N45" i="32"/>
  <c r="L45" i="32"/>
  <c r="K45" i="32"/>
  <c r="I45" i="32"/>
  <c r="T42" i="32"/>
  <c r="R42" i="32" s="1"/>
  <c r="O42" i="32"/>
  <c r="M42" i="32" s="1"/>
  <c r="J42" i="32"/>
  <c r="H42" i="32" s="1"/>
  <c r="G42" i="32"/>
  <c r="F42" i="32"/>
  <c r="D42" i="32"/>
  <c r="B42" i="32"/>
  <c r="T41" i="32"/>
  <c r="R41" i="32" s="1"/>
  <c r="O41" i="32"/>
  <c r="M41" i="32" s="1"/>
  <c r="J41" i="32"/>
  <c r="H41" i="32" s="1"/>
  <c r="G41" i="32"/>
  <c r="F41" i="32"/>
  <c r="D41" i="32"/>
  <c r="T40" i="32"/>
  <c r="R40" i="32" s="1"/>
  <c r="O40" i="32"/>
  <c r="M40" i="32" s="1"/>
  <c r="J40" i="32"/>
  <c r="H40" i="32" s="1"/>
  <c r="G40" i="32"/>
  <c r="F40" i="32"/>
  <c r="D40" i="32"/>
  <c r="T39" i="32"/>
  <c r="R39" i="32" s="1"/>
  <c r="O39" i="32"/>
  <c r="M39" i="32" s="1"/>
  <c r="J39" i="32"/>
  <c r="H39" i="32" s="1"/>
  <c r="G39" i="32"/>
  <c r="F39" i="32"/>
  <c r="D39" i="32"/>
  <c r="T38" i="32"/>
  <c r="R38" i="32" s="1"/>
  <c r="O38" i="32"/>
  <c r="M38" i="32" s="1"/>
  <c r="J38" i="32"/>
  <c r="H38" i="32" s="1"/>
  <c r="G38" i="32"/>
  <c r="F38" i="32"/>
  <c r="D38" i="32"/>
  <c r="T37" i="32"/>
  <c r="R37" i="32" s="1"/>
  <c r="O37" i="32"/>
  <c r="M37" i="32" s="1"/>
  <c r="J37" i="32"/>
  <c r="H37" i="32" s="1"/>
  <c r="G37" i="32"/>
  <c r="F37" i="32"/>
  <c r="D37" i="32"/>
  <c r="T36" i="32"/>
  <c r="R36" i="32" s="1"/>
  <c r="O36" i="32"/>
  <c r="M36" i="32" s="1"/>
  <c r="J36" i="32"/>
  <c r="H36" i="32" s="1"/>
  <c r="G36" i="32"/>
  <c r="F36" i="32"/>
  <c r="E36" i="32" s="1"/>
  <c r="D36" i="32"/>
  <c r="T35" i="32"/>
  <c r="R35" i="32" s="1"/>
  <c r="O35" i="32"/>
  <c r="M35" i="32" s="1"/>
  <c r="J35" i="32"/>
  <c r="G35" i="32"/>
  <c r="F35" i="32"/>
  <c r="D35" i="32"/>
  <c r="V34" i="32"/>
  <c r="U34" i="32"/>
  <c r="S34" i="32"/>
  <c r="Q34" i="32"/>
  <c r="P34" i="32"/>
  <c r="N34" i="32"/>
  <c r="L34" i="32"/>
  <c r="K34" i="32"/>
  <c r="K33" i="32" s="1"/>
  <c r="J33" i="32" s="1"/>
  <c r="J32" i="32" s="1"/>
  <c r="I34" i="32"/>
  <c r="B34" i="32"/>
  <c r="B48" i="32" s="1"/>
  <c r="B60" i="32" s="1"/>
  <c r="B66" i="32" s="1"/>
  <c r="B85" i="32" s="1"/>
  <c r="T33" i="32"/>
  <c r="T32" i="32" s="1"/>
  <c r="O33" i="32"/>
  <c r="M33" i="32" s="1"/>
  <c r="M32" i="32" s="1"/>
  <c r="G33" i="32"/>
  <c r="G32" i="32" s="1"/>
  <c r="F33" i="32"/>
  <c r="D33" i="32"/>
  <c r="D32" i="32" s="1"/>
  <c r="V32" i="32"/>
  <c r="U32" i="32"/>
  <c r="S32" i="32"/>
  <c r="Q32" i="32"/>
  <c r="P32" i="32"/>
  <c r="N32" i="32"/>
  <c r="L32" i="32"/>
  <c r="I32" i="32"/>
  <c r="B32" i="32"/>
  <c r="B45" i="32" s="1"/>
  <c r="T29" i="32"/>
  <c r="R29" i="32" s="1"/>
  <c r="O29" i="32"/>
  <c r="M29" i="32" s="1"/>
  <c r="G29" i="32"/>
  <c r="D29" i="32"/>
  <c r="T28" i="32"/>
  <c r="R28" i="32" s="1"/>
  <c r="O28" i="32"/>
  <c r="M28" i="32" s="1"/>
  <c r="J28" i="32"/>
  <c r="H28" i="32" s="1"/>
  <c r="G28" i="32"/>
  <c r="F28" i="32"/>
  <c r="D28" i="32"/>
  <c r="T27" i="32"/>
  <c r="R27" i="32" s="1"/>
  <c r="O27" i="32"/>
  <c r="M27" i="32" s="1"/>
  <c r="J27" i="32"/>
  <c r="H27" i="32" s="1"/>
  <c r="G27" i="32"/>
  <c r="F27" i="32"/>
  <c r="D27" i="32"/>
  <c r="T26" i="32"/>
  <c r="R26" i="32" s="1"/>
  <c r="O26" i="32"/>
  <c r="M26" i="32" s="1"/>
  <c r="J26" i="32"/>
  <c r="H26" i="32" s="1"/>
  <c r="G26" i="32"/>
  <c r="F26" i="32"/>
  <c r="D26" i="32"/>
  <c r="T25" i="32"/>
  <c r="R25" i="32" s="1"/>
  <c r="O25" i="32"/>
  <c r="M25" i="32" s="1"/>
  <c r="J25" i="32"/>
  <c r="H25" i="32" s="1"/>
  <c r="G25" i="32"/>
  <c r="F25" i="32"/>
  <c r="D25" i="32"/>
  <c r="T24" i="32"/>
  <c r="R24" i="32" s="1"/>
  <c r="O24" i="32"/>
  <c r="M24" i="32" s="1"/>
  <c r="J24" i="32"/>
  <c r="G24" i="32"/>
  <c r="F24" i="32"/>
  <c r="D24" i="32"/>
  <c r="T23" i="32"/>
  <c r="R23" i="32" s="1"/>
  <c r="O23" i="32"/>
  <c r="M23" i="32" s="1"/>
  <c r="J23" i="32"/>
  <c r="H23" i="32" s="1"/>
  <c r="G23" i="32"/>
  <c r="F23" i="32"/>
  <c r="D23" i="32"/>
  <c r="T22" i="32"/>
  <c r="O22" i="32"/>
  <c r="M22" i="32" s="1"/>
  <c r="J22" i="32"/>
  <c r="H22" i="32" s="1"/>
  <c r="G22" i="32"/>
  <c r="F22" i="32"/>
  <c r="D22" i="32"/>
  <c r="V21" i="32"/>
  <c r="U21" i="32"/>
  <c r="S21" i="32"/>
  <c r="Q21" i="32"/>
  <c r="P21" i="32"/>
  <c r="N21" i="32"/>
  <c r="L21" i="32"/>
  <c r="I21" i="32"/>
  <c r="T20" i="32"/>
  <c r="R20" i="32" s="1"/>
  <c r="R19" i="32" s="1"/>
  <c r="O20" i="32"/>
  <c r="G20" i="32"/>
  <c r="G19" i="32" s="1"/>
  <c r="D20" i="32"/>
  <c r="D19" i="32" s="1"/>
  <c r="V19" i="32"/>
  <c r="V18" i="32" s="1"/>
  <c r="U19" i="32"/>
  <c r="S19" i="32"/>
  <c r="S18" i="32" s="1"/>
  <c r="Q19" i="32"/>
  <c r="P19" i="32"/>
  <c r="N19" i="32"/>
  <c r="L19" i="32"/>
  <c r="I19" i="32"/>
  <c r="T17" i="32"/>
  <c r="T16" i="32" s="1"/>
  <c r="O17" i="32"/>
  <c r="M17" i="32" s="1"/>
  <c r="M16" i="32" s="1"/>
  <c r="G17" i="32"/>
  <c r="G16" i="32" s="1"/>
  <c r="F17" i="32"/>
  <c r="F16" i="32" s="1"/>
  <c r="D17" i="32"/>
  <c r="V16" i="32"/>
  <c r="U16" i="32"/>
  <c r="S16" i="32"/>
  <c r="Q16" i="32"/>
  <c r="P16" i="32"/>
  <c r="N16" i="32"/>
  <c r="L16" i="32"/>
  <c r="K16" i="32"/>
  <c r="J16" i="32"/>
  <c r="I16" i="32"/>
  <c r="H16" i="32"/>
  <c r="T15" i="32"/>
  <c r="R15" i="32" s="1"/>
  <c r="O15" i="32"/>
  <c r="M15" i="32" s="1"/>
  <c r="J15" i="32"/>
  <c r="H15" i="32" s="1"/>
  <c r="G15" i="32"/>
  <c r="F15" i="32"/>
  <c r="D15" i="32"/>
  <c r="T14" i="32"/>
  <c r="O14" i="32"/>
  <c r="J14" i="32"/>
  <c r="H14" i="32" s="1"/>
  <c r="G14" i="32"/>
  <c r="F14" i="32"/>
  <c r="D14" i="32"/>
  <c r="V13" i="32"/>
  <c r="V12" i="32" s="1"/>
  <c r="U13" i="32"/>
  <c r="U12" i="32" s="1"/>
  <c r="S13" i="32"/>
  <c r="S12" i="32" s="1"/>
  <c r="Q13" i="32"/>
  <c r="Q12" i="32" s="1"/>
  <c r="P13" i="32"/>
  <c r="P12" i="32" s="1"/>
  <c r="N13" i="32"/>
  <c r="N12" i="32" s="1"/>
  <c r="N11" i="32" s="1"/>
  <c r="L13" i="32"/>
  <c r="L12" i="32" s="1"/>
  <c r="K13" i="32"/>
  <c r="K12" i="32" s="1"/>
  <c r="I13" i="32"/>
  <c r="I12" i="32" s="1"/>
  <c r="AU9" i="32"/>
  <c r="AK9" i="32"/>
  <c r="AJ9" i="32"/>
  <c r="AI9" i="32"/>
  <c r="AU44" i="32" l="1"/>
  <c r="AU43" i="32" s="1"/>
  <c r="AP43" i="32" s="1"/>
  <c r="AP48" i="32"/>
  <c r="AO48" i="32"/>
  <c r="P44" i="32"/>
  <c r="R84" i="32"/>
  <c r="R83" i="32" s="1"/>
  <c r="AS48" i="32"/>
  <c r="AS44" i="32" s="1"/>
  <c r="AS43" i="32" s="1"/>
  <c r="AS10" i="32" s="1"/>
  <c r="Q44" i="32"/>
  <c r="E89" i="32"/>
  <c r="AB44" i="32"/>
  <c r="AX48" i="32"/>
  <c r="AX44" i="32" s="1"/>
  <c r="AN56" i="32"/>
  <c r="AL56" i="32" s="1"/>
  <c r="AH11" i="32"/>
  <c r="AA43" i="32"/>
  <c r="X44" i="32"/>
  <c r="AN54" i="32"/>
  <c r="E42" i="32"/>
  <c r="Z13" i="32"/>
  <c r="Z12" i="32" s="1"/>
  <c r="Y11" i="32"/>
  <c r="AE44" i="32"/>
  <c r="AE43" i="32" s="1"/>
  <c r="BM9" i="32"/>
  <c r="AN53" i="32"/>
  <c r="AL53" i="32" s="1"/>
  <c r="BH9" i="32"/>
  <c r="AW44" i="32"/>
  <c r="AW43" i="32" s="1"/>
  <c r="AW10" i="32" s="1"/>
  <c r="AW9" i="32" s="1"/>
  <c r="AL54" i="32"/>
  <c r="AR44" i="32"/>
  <c r="BF48" i="32"/>
  <c r="BF44" i="32" s="1"/>
  <c r="BL10" i="32"/>
  <c r="BL9" i="32" s="1"/>
  <c r="I31" i="32"/>
  <c r="I30" i="32" s="1"/>
  <c r="D57" i="32"/>
  <c r="P11" i="32"/>
  <c r="K63" i="32"/>
  <c r="BM48" i="32"/>
  <c r="AN49" i="32"/>
  <c r="BG10" i="32"/>
  <c r="BG9" i="32" s="1"/>
  <c r="BI44" i="32"/>
  <c r="K11" i="32"/>
  <c r="U11" i="32"/>
  <c r="AN52" i="32"/>
  <c r="AL52" i="32" s="1"/>
  <c r="L63" i="32"/>
  <c r="Q63" i="32"/>
  <c r="E74" i="32"/>
  <c r="AN51" i="32"/>
  <c r="AL51" i="32" s="1"/>
  <c r="P18" i="32"/>
  <c r="BN44" i="32"/>
  <c r="I11" i="32"/>
  <c r="S57" i="32"/>
  <c r="U82" i="32"/>
  <c r="E87" i="32"/>
  <c r="C87" i="32" s="1"/>
  <c r="E88" i="32"/>
  <c r="C88" i="32" s="1"/>
  <c r="BK48" i="32"/>
  <c r="BK44" i="32" s="1"/>
  <c r="Q11" i="32"/>
  <c r="AT44" i="32"/>
  <c r="AT43" i="32" s="1"/>
  <c r="V11" i="32"/>
  <c r="E35" i="32"/>
  <c r="C35" i="32" s="1"/>
  <c r="E46" i="32"/>
  <c r="C46" i="32" s="1"/>
  <c r="E51" i="32"/>
  <c r="C51" i="32" s="1"/>
  <c r="E61" i="32"/>
  <c r="C61" i="32" s="1"/>
  <c r="E62" i="32"/>
  <c r="C62" i="32" s="1"/>
  <c r="E40" i="32"/>
  <c r="C40" i="32" s="1"/>
  <c r="O64" i="32"/>
  <c r="AC11" i="32"/>
  <c r="AF11" i="32"/>
  <c r="AF10" i="32" s="1"/>
  <c r="AF9" i="32" s="1"/>
  <c r="X11" i="32"/>
  <c r="V57" i="32"/>
  <c r="V75" i="32"/>
  <c r="E23" i="32"/>
  <c r="C23" i="32" s="1"/>
  <c r="S63" i="32"/>
  <c r="D75" i="32"/>
  <c r="N82" i="32"/>
  <c r="Z44" i="32"/>
  <c r="Z43" i="32" s="1"/>
  <c r="E27" i="32"/>
  <c r="C27" i="32" s="1"/>
  <c r="E39" i="32"/>
  <c r="C39" i="32" s="1"/>
  <c r="K57" i="32"/>
  <c r="T64" i="32"/>
  <c r="P75" i="32"/>
  <c r="P82" i="32"/>
  <c r="AV50" i="32"/>
  <c r="AV48" i="32" s="1"/>
  <c r="AV44" i="32" s="1"/>
  <c r="AV43" i="32" s="1"/>
  <c r="AV10" i="32" s="1"/>
  <c r="AV9" i="32" s="1"/>
  <c r="I44" i="32"/>
  <c r="E53" i="32"/>
  <c r="C53" i="32" s="1"/>
  <c r="E54" i="32"/>
  <c r="C54" i="32" s="1"/>
  <c r="E55" i="32"/>
  <c r="C55" i="32" s="1"/>
  <c r="E70" i="32"/>
  <c r="C70" i="32" s="1"/>
  <c r="E72" i="32"/>
  <c r="C72" i="32" s="1"/>
  <c r="M78" i="32"/>
  <c r="M77" i="32" s="1"/>
  <c r="M76" i="32" s="1"/>
  <c r="E90" i="32"/>
  <c r="C90" i="32" s="1"/>
  <c r="W14" i="32"/>
  <c r="W13" i="32" s="1"/>
  <c r="W12" i="32" s="1"/>
  <c r="W11" i="32" s="1"/>
  <c r="AO10" i="32"/>
  <c r="AG11" i="32"/>
  <c r="AG10" i="32" s="1"/>
  <c r="AG9" i="32" s="1"/>
  <c r="AA11" i="32"/>
  <c r="AC44" i="32"/>
  <c r="AC43" i="32" s="1"/>
  <c r="I75" i="32"/>
  <c r="Z11" i="32"/>
  <c r="AS9" i="32"/>
  <c r="V82" i="32"/>
  <c r="AQ44" i="32"/>
  <c r="AQ43" i="32" s="1"/>
  <c r="C42" i="32"/>
  <c r="G66" i="32"/>
  <c r="G63" i="32" s="1"/>
  <c r="E15" i="32"/>
  <c r="C15" i="32" s="1"/>
  <c r="T48" i="32"/>
  <c r="E26" i="32"/>
  <c r="C26" i="32" s="1"/>
  <c r="T60" i="32"/>
  <c r="T57" i="32" s="1"/>
  <c r="AH10" i="32"/>
  <c r="AH9" i="32" s="1"/>
  <c r="AD10" i="32"/>
  <c r="AD9" i="32" s="1"/>
  <c r="AC10" i="32"/>
  <c r="AC9" i="32" s="1"/>
  <c r="AE10" i="32"/>
  <c r="AE9" i="32" s="1"/>
  <c r="N31" i="32"/>
  <c r="N30" i="32" s="1"/>
  <c r="F45" i="32"/>
  <c r="I82" i="32"/>
  <c r="Q82" i="32"/>
  <c r="J85" i="32"/>
  <c r="J13" i="32"/>
  <c r="J12" i="32" s="1"/>
  <c r="J11" i="32" s="1"/>
  <c r="S11" i="32"/>
  <c r="F13" i="32"/>
  <c r="F12" i="32" s="1"/>
  <c r="F11" i="32" s="1"/>
  <c r="E17" i="32"/>
  <c r="E16" i="32" s="1"/>
  <c r="P31" i="32"/>
  <c r="P30" i="32" s="1"/>
  <c r="M34" i="32"/>
  <c r="M31" i="32" s="1"/>
  <c r="M30" i="32" s="1"/>
  <c r="E37" i="32"/>
  <c r="C37" i="32" s="1"/>
  <c r="P57" i="32"/>
  <c r="R59" i="32"/>
  <c r="R58" i="32" s="1"/>
  <c r="R62" i="32"/>
  <c r="R60" i="32" s="1"/>
  <c r="D66" i="32"/>
  <c r="D63" i="32" s="1"/>
  <c r="S75" i="32"/>
  <c r="K83" i="32"/>
  <c r="K82" i="32" s="1"/>
  <c r="K81" i="32" s="1"/>
  <c r="J81" i="32" s="1"/>
  <c r="S82" i="32"/>
  <c r="M84" i="32"/>
  <c r="M83" i="32" s="1"/>
  <c r="E91" i="32"/>
  <c r="C91" i="32" s="1"/>
  <c r="R34" i="32"/>
  <c r="E38" i="32"/>
  <c r="E41" i="32"/>
  <c r="C41" i="32" s="1"/>
  <c r="G48" i="32"/>
  <c r="E50" i="32"/>
  <c r="C50" i="32" s="1"/>
  <c r="E68" i="32"/>
  <c r="C68" i="32" s="1"/>
  <c r="U44" i="32"/>
  <c r="H59" i="32"/>
  <c r="H58" i="32" s="1"/>
  <c r="N63" i="32"/>
  <c r="U63" i="32"/>
  <c r="J66" i="32"/>
  <c r="E73" i="32"/>
  <c r="C73" i="32" s="1"/>
  <c r="C74" i="32"/>
  <c r="I18" i="32"/>
  <c r="N18" i="32"/>
  <c r="J45" i="32"/>
  <c r="L75" i="32"/>
  <c r="H13" i="32"/>
  <c r="H12" i="32" s="1"/>
  <c r="H11" i="32" s="1"/>
  <c r="V31" i="32"/>
  <c r="V30" i="32" s="1"/>
  <c r="V44" i="32"/>
  <c r="E14" i="32"/>
  <c r="S31" i="32"/>
  <c r="S30" i="32" s="1"/>
  <c r="R66" i="32"/>
  <c r="R63" i="32" s="1"/>
  <c r="E71" i="32"/>
  <c r="C71" i="32" s="1"/>
  <c r="E84" i="32"/>
  <c r="E83" i="32" s="1"/>
  <c r="Q18" i="32"/>
  <c r="U18" i="32"/>
  <c r="K32" i="32"/>
  <c r="K31" i="32" s="1"/>
  <c r="K30" i="32" s="1"/>
  <c r="K29" i="32" s="1"/>
  <c r="K21" i="32" s="1"/>
  <c r="K20" i="32" s="1"/>
  <c r="G13" i="32"/>
  <c r="G12" i="32" s="1"/>
  <c r="G11" i="32" s="1"/>
  <c r="O21" i="32"/>
  <c r="G34" i="32"/>
  <c r="G31" i="32" s="1"/>
  <c r="G30" i="32" s="1"/>
  <c r="L44" i="32"/>
  <c r="T45" i="32"/>
  <c r="T44" i="32" s="1"/>
  <c r="E59" i="32"/>
  <c r="N57" i="32"/>
  <c r="I63" i="32"/>
  <c r="N75" i="32"/>
  <c r="F83" i="32"/>
  <c r="AP9" i="32"/>
  <c r="O16" i="32"/>
  <c r="T19" i="32"/>
  <c r="O32" i="32"/>
  <c r="N44" i="32"/>
  <c r="E86" i="32"/>
  <c r="C86" i="32" s="1"/>
  <c r="E92" i="32"/>
  <c r="C92" i="32" s="1"/>
  <c r="H68" i="32"/>
  <c r="H66" i="32" s="1"/>
  <c r="H63" i="32" s="1"/>
  <c r="G75" i="32"/>
  <c r="J84" i="32"/>
  <c r="H84" i="32" s="1"/>
  <c r="H83" i="32" s="1"/>
  <c r="Q31" i="32"/>
  <c r="Q30" i="32" s="1"/>
  <c r="H85" i="32"/>
  <c r="C89" i="32"/>
  <c r="E25" i="32"/>
  <c r="C25" i="32" s="1"/>
  <c r="AX9" i="32"/>
  <c r="E28" i="32"/>
  <c r="C28" i="32" s="1"/>
  <c r="U31" i="32"/>
  <c r="U30" i="32" s="1"/>
  <c r="R33" i="32"/>
  <c r="R32" i="32" s="1"/>
  <c r="L31" i="32"/>
  <c r="L30" i="32" s="1"/>
  <c r="F34" i="32"/>
  <c r="T34" i="32"/>
  <c r="T31" i="32" s="1"/>
  <c r="T30" i="32" s="1"/>
  <c r="K44" i="32"/>
  <c r="S44" i="32"/>
  <c r="R47" i="32"/>
  <c r="R45" i="32" s="1"/>
  <c r="I57" i="32"/>
  <c r="Q57" i="32"/>
  <c r="L57" i="32"/>
  <c r="U75" i="32"/>
  <c r="L82" i="32"/>
  <c r="E93" i="32"/>
  <c r="AO9" i="32"/>
  <c r="B64" i="32"/>
  <c r="B77" i="32" s="1"/>
  <c r="B80" i="32" s="1"/>
  <c r="B83" i="32" s="1"/>
  <c r="B58" i="32"/>
  <c r="O45" i="32"/>
  <c r="M46" i="32"/>
  <c r="M45" i="32" s="1"/>
  <c r="M14" i="32"/>
  <c r="M13" i="32" s="1"/>
  <c r="M12" i="32" s="1"/>
  <c r="M11" i="32" s="1"/>
  <c r="O13" i="32"/>
  <c r="O12" i="32" s="1"/>
  <c r="D21" i="32"/>
  <c r="D18" i="32" s="1"/>
  <c r="E24" i="32"/>
  <c r="C24" i="32" s="1"/>
  <c r="O60" i="32"/>
  <c r="M61" i="32"/>
  <c r="M60" i="32" s="1"/>
  <c r="L11" i="32"/>
  <c r="R14" i="32"/>
  <c r="R13" i="32" s="1"/>
  <c r="R12" i="32" s="1"/>
  <c r="T13" i="32"/>
  <c r="T12" i="32" s="1"/>
  <c r="T11" i="32" s="1"/>
  <c r="L18" i="32"/>
  <c r="R22" i="32"/>
  <c r="R21" i="32" s="1"/>
  <c r="R18" i="32" s="1"/>
  <c r="T21" i="32"/>
  <c r="E22" i="32"/>
  <c r="C22" i="32" s="1"/>
  <c r="G21" i="32"/>
  <c r="G18" i="32" s="1"/>
  <c r="M20" i="32"/>
  <c r="M19" i="32" s="1"/>
  <c r="O19" i="32"/>
  <c r="E67" i="32"/>
  <c r="F66" i="32"/>
  <c r="O85" i="32"/>
  <c r="O82" i="32" s="1"/>
  <c r="M87" i="32"/>
  <c r="M85" i="32" s="1"/>
  <c r="D16" i="32"/>
  <c r="R17" i="32"/>
  <c r="R16" i="32" s="1"/>
  <c r="H33" i="32"/>
  <c r="H32" i="32" s="1"/>
  <c r="M66" i="32"/>
  <c r="M63" i="32" s="1"/>
  <c r="R81" i="32"/>
  <c r="R80" i="32" s="1"/>
  <c r="R79" i="32" s="1"/>
  <c r="T80" i="32"/>
  <c r="T79" i="32" s="1"/>
  <c r="D13" i="32"/>
  <c r="D12" i="32" s="1"/>
  <c r="M21" i="32"/>
  <c r="E47" i="32"/>
  <c r="C47" i="32" s="1"/>
  <c r="G45" i="32"/>
  <c r="M50" i="32"/>
  <c r="M48" i="32" s="1"/>
  <c r="O48" i="32"/>
  <c r="M59" i="32"/>
  <c r="M58" i="32" s="1"/>
  <c r="O58" i="32"/>
  <c r="P63" i="32"/>
  <c r="H49" i="32"/>
  <c r="H48" i="32" s="1"/>
  <c r="H44" i="32" s="1"/>
  <c r="J48" i="32"/>
  <c r="J64" i="32"/>
  <c r="Q75" i="32"/>
  <c r="H24" i="32"/>
  <c r="C36" i="32"/>
  <c r="E65" i="32"/>
  <c r="F64" i="32"/>
  <c r="H35" i="32"/>
  <c r="H34" i="32" s="1"/>
  <c r="J34" i="32"/>
  <c r="J31" i="32" s="1"/>
  <c r="J30" i="32" s="1"/>
  <c r="D85" i="32"/>
  <c r="D82" i="32" s="1"/>
  <c r="E33" i="32"/>
  <c r="F32" i="32"/>
  <c r="R48" i="32"/>
  <c r="G57" i="32"/>
  <c r="T66" i="32"/>
  <c r="R78" i="32"/>
  <c r="R77" i="32" s="1"/>
  <c r="R76" i="32" s="1"/>
  <c r="T77" i="32"/>
  <c r="T76" i="32" s="1"/>
  <c r="F85" i="32"/>
  <c r="D34" i="32"/>
  <c r="D31" i="32" s="1"/>
  <c r="D30" i="32" s="1"/>
  <c r="O34" i="32"/>
  <c r="D45" i="32"/>
  <c r="E49" i="32"/>
  <c r="F48" i="32"/>
  <c r="F60" i="32"/>
  <c r="F57" i="32" s="1"/>
  <c r="V63" i="32"/>
  <c r="O66" i="32"/>
  <c r="M81" i="32"/>
  <c r="M80" i="32" s="1"/>
  <c r="M79" i="32" s="1"/>
  <c r="O80" i="32"/>
  <c r="O79" i="32" s="1"/>
  <c r="O75" i="32" s="1"/>
  <c r="D48" i="32"/>
  <c r="E52" i="32"/>
  <c r="C52" i="32" s="1"/>
  <c r="U57" i="32"/>
  <c r="H61" i="32"/>
  <c r="H60" i="32" s="1"/>
  <c r="J60" i="32"/>
  <c r="J57" i="32" s="1"/>
  <c r="E69" i="32"/>
  <c r="C69" i="32" s="1"/>
  <c r="G85" i="32"/>
  <c r="G82" i="32" s="1"/>
  <c r="C93" i="32"/>
  <c r="T85" i="32"/>
  <c r="T82" i="32" s="1"/>
  <c r="R89" i="32"/>
  <c r="R85" i="32" s="1"/>
  <c r="R82" i="32" s="1"/>
  <c r="AP44" i="32" l="1"/>
  <c r="W44" i="32"/>
  <c r="R75" i="32"/>
  <c r="E13" i="32"/>
  <c r="E12" i="32" s="1"/>
  <c r="M75" i="32"/>
  <c r="AN48" i="32"/>
  <c r="AL48" i="32" s="1"/>
  <c r="AA10" i="32"/>
  <c r="AA9" i="32" s="1"/>
  <c r="X9" i="32" s="1"/>
  <c r="X43" i="32"/>
  <c r="AB43" i="32"/>
  <c r="Y44" i="32"/>
  <c r="AR43" i="32"/>
  <c r="AM44" i="32"/>
  <c r="BI43" i="32"/>
  <c r="BH43" i="32" s="1"/>
  <c r="BH44" i="32"/>
  <c r="C14" i="32"/>
  <c r="C13" i="32" s="1"/>
  <c r="C12" i="32" s="1"/>
  <c r="K80" i="32"/>
  <c r="K79" i="32" s="1"/>
  <c r="K78" i="32" s="1"/>
  <c r="J78" i="32" s="1"/>
  <c r="Q43" i="32"/>
  <c r="H57" i="32"/>
  <c r="H43" i="32" s="1"/>
  <c r="T63" i="32"/>
  <c r="T43" i="32" s="1"/>
  <c r="C84" i="32"/>
  <c r="C83" i="32" s="1"/>
  <c r="AO44" i="32"/>
  <c r="K43" i="32"/>
  <c r="AX43" i="32"/>
  <c r="O63" i="32"/>
  <c r="BN43" i="32"/>
  <c r="BM43" i="32" s="1"/>
  <c r="BM44" i="32"/>
  <c r="AN44" i="32" s="1"/>
  <c r="V10" i="32"/>
  <c r="V9" i="32" s="1"/>
  <c r="F81" i="32"/>
  <c r="E81" i="32" s="1"/>
  <c r="E60" i="32"/>
  <c r="O57" i="32"/>
  <c r="R57" i="32"/>
  <c r="F29" i="32"/>
  <c r="E29" i="32" s="1"/>
  <c r="C29" i="32" s="1"/>
  <c r="C21" i="32" s="1"/>
  <c r="J29" i="32"/>
  <c r="H29" i="32" s="1"/>
  <c r="H21" i="32" s="1"/>
  <c r="G44" i="32"/>
  <c r="G43" i="32" s="1"/>
  <c r="G10" i="32" s="1"/>
  <c r="G9" i="32" s="1"/>
  <c r="I43" i="32"/>
  <c r="I10" i="32" s="1"/>
  <c r="I9" i="32" s="1"/>
  <c r="E85" i="32"/>
  <c r="E82" i="32" s="1"/>
  <c r="M82" i="32"/>
  <c r="S43" i="32"/>
  <c r="S10" i="32" s="1"/>
  <c r="S9" i="32" s="1"/>
  <c r="E34" i="32"/>
  <c r="Z10" i="32"/>
  <c r="Z9" i="32" s="1"/>
  <c r="O31" i="32"/>
  <c r="O30" i="32" s="1"/>
  <c r="F44" i="32"/>
  <c r="R44" i="32"/>
  <c r="T18" i="32"/>
  <c r="J44" i="32"/>
  <c r="AN9" i="32"/>
  <c r="C38" i="32"/>
  <c r="C34" i="32" s="1"/>
  <c r="U43" i="32"/>
  <c r="U10" i="32" s="1"/>
  <c r="U9" i="32" s="1"/>
  <c r="E11" i="32"/>
  <c r="J83" i="32"/>
  <c r="J82" i="32" s="1"/>
  <c r="J63" i="32"/>
  <c r="P43" i="32"/>
  <c r="P10" i="32" s="1"/>
  <c r="P9" i="32" s="1"/>
  <c r="C17" i="32"/>
  <c r="C16" i="32" s="1"/>
  <c r="R31" i="32"/>
  <c r="R30" i="32" s="1"/>
  <c r="Q10" i="32"/>
  <c r="Q9" i="32" s="1"/>
  <c r="F63" i="32"/>
  <c r="E45" i="32"/>
  <c r="E58" i="32"/>
  <c r="C59" i="32"/>
  <c r="C58" i="32" s="1"/>
  <c r="N43" i="32"/>
  <c r="N10" i="32" s="1"/>
  <c r="N9" i="32" s="1"/>
  <c r="C45" i="32"/>
  <c r="F82" i="32"/>
  <c r="E66" i="32"/>
  <c r="C60" i="32"/>
  <c r="T75" i="32"/>
  <c r="F31" i="32"/>
  <c r="F30" i="32" s="1"/>
  <c r="M57" i="32"/>
  <c r="H31" i="32"/>
  <c r="H30" i="32" s="1"/>
  <c r="O18" i="32"/>
  <c r="O11" i="32"/>
  <c r="L43" i="32"/>
  <c r="L10" i="32" s="1"/>
  <c r="L9" i="32" s="1"/>
  <c r="H82" i="32"/>
  <c r="C67" i="32"/>
  <c r="C66" i="32" s="1"/>
  <c r="E48" i="32"/>
  <c r="C49" i="32"/>
  <c r="C48" i="32" s="1"/>
  <c r="J20" i="32"/>
  <c r="K19" i="32"/>
  <c r="K18" i="32" s="1"/>
  <c r="F20" i="32"/>
  <c r="R11" i="32"/>
  <c r="D44" i="32"/>
  <c r="D43" i="32" s="1"/>
  <c r="M18" i="32"/>
  <c r="K77" i="32"/>
  <c r="K76" i="32" s="1"/>
  <c r="K75" i="32" s="1"/>
  <c r="J21" i="32"/>
  <c r="H81" i="32"/>
  <c r="H80" i="32" s="1"/>
  <c r="H79" i="32" s="1"/>
  <c r="J80" i="32"/>
  <c r="J79" i="32" s="1"/>
  <c r="M44" i="32"/>
  <c r="O44" i="32"/>
  <c r="O43" i="32" s="1"/>
  <c r="C33" i="32"/>
  <c r="C32" i="32" s="1"/>
  <c r="E32" i="32"/>
  <c r="C85" i="32"/>
  <c r="C82" i="32" s="1"/>
  <c r="E64" i="32"/>
  <c r="C65" i="32"/>
  <c r="C64" i="32" s="1"/>
  <c r="D11" i="32"/>
  <c r="D10" i="32" s="1"/>
  <c r="W43" i="32" l="1"/>
  <c r="X10" i="32"/>
  <c r="F80" i="32"/>
  <c r="F79" i="32" s="1"/>
  <c r="F78" i="32"/>
  <c r="E78" i="32" s="1"/>
  <c r="Y43" i="32"/>
  <c r="Y10" i="32" s="1"/>
  <c r="AB10" i="32"/>
  <c r="AB9" i="32" s="1"/>
  <c r="Y9" i="32" s="1"/>
  <c r="W9" i="32" s="1"/>
  <c r="F43" i="32"/>
  <c r="AR10" i="32"/>
  <c r="AM10" i="32" s="1"/>
  <c r="AM43" i="32"/>
  <c r="AL43" i="32" s="1"/>
  <c r="E21" i="32"/>
  <c r="J43" i="32"/>
  <c r="AO43" i="32"/>
  <c r="AX10" i="32"/>
  <c r="AN43" i="32"/>
  <c r="E57" i="32"/>
  <c r="C11" i="32"/>
  <c r="BH10" i="32"/>
  <c r="BF43" i="32"/>
  <c r="BF10" i="32" s="1"/>
  <c r="BF9" i="32" s="1"/>
  <c r="BM10" i="32"/>
  <c r="BK43" i="32"/>
  <c r="BK10" i="32" s="1"/>
  <c r="BK9" i="32" s="1"/>
  <c r="R43" i="32"/>
  <c r="R10" i="32" s="1"/>
  <c r="R9" i="32" s="1"/>
  <c r="F21" i="32"/>
  <c r="E31" i="32"/>
  <c r="E30" i="32" s="1"/>
  <c r="C63" i="32"/>
  <c r="C44" i="32"/>
  <c r="E44" i="32"/>
  <c r="T10" i="32"/>
  <c r="T9" i="32" s="1"/>
  <c r="C31" i="32"/>
  <c r="C30" i="32" s="1"/>
  <c r="E63" i="32"/>
  <c r="O10" i="32"/>
  <c r="O9" i="32" s="1"/>
  <c r="C57" i="32"/>
  <c r="D9" i="32"/>
  <c r="M43" i="32"/>
  <c r="M10" i="32" s="1"/>
  <c r="M9" i="32" s="1"/>
  <c r="F77" i="32"/>
  <c r="F76" i="32" s="1"/>
  <c r="F75" i="32" s="1"/>
  <c r="J77" i="32"/>
  <c r="J76" i="32" s="1"/>
  <c r="J75" i="32" s="1"/>
  <c r="H78" i="32"/>
  <c r="H77" i="32" s="1"/>
  <c r="H76" i="32" s="1"/>
  <c r="H75" i="32" s="1"/>
  <c r="E20" i="32"/>
  <c r="F19" i="32"/>
  <c r="E80" i="32"/>
  <c r="E79" i="32" s="1"/>
  <c r="C81" i="32"/>
  <c r="C80" i="32" s="1"/>
  <c r="C79" i="32" s="1"/>
  <c r="K10" i="32"/>
  <c r="K9" i="32" s="1"/>
  <c r="H20" i="32"/>
  <c r="H19" i="32" s="1"/>
  <c r="H18" i="32" s="1"/>
  <c r="J19" i="32"/>
  <c r="J18" i="32" s="1"/>
  <c r="AN10" i="32" l="1"/>
  <c r="AL10" i="32" s="1"/>
  <c r="W10" i="32"/>
  <c r="AR9" i="32"/>
  <c r="AM9" i="32" s="1"/>
  <c r="AL9" i="32" s="1"/>
  <c r="F18" i="32"/>
  <c r="C43" i="32"/>
  <c r="E43" i="32"/>
  <c r="H10" i="32"/>
  <c r="H9" i="32" s="1"/>
  <c r="F10" i="32"/>
  <c r="F9" i="32" s="1"/>
  <c r="C20" i="32"/>
  <c r="C19" i="32" s="1"/>
  <c r="C18" i="32" s="1"/>
  <c r="E19" i="32"/>
  <c r="E18" i="32" s="1"/>
  <c r="C78" i="32"/>
  <c r="C77" i="32" s="1"/>
  <c r="C76" i="32" s="1"/>
  <c r="C75" i="32" s="1"/>
  <c r="E77" i="32"/>
  <c r="E76" i="32" s="1"/>
  <c r="E75" i="32" s="1"/>
  <c r="J10" i="32"/>
  <c r="J9" i="32" s="1"/>
  <c r="C10" i="32" l="1"/>
  <c r="C9" i="32"/>
  <c r="E10" i="32"/>
  <c r="E9" i="32" s="1"/>
  <c r="AN10" i="21" l="1"/>
  <c r="AN9" i="21"/>
  <c r="AG13" i="21"/>
  <c r="AG12" i="21"/>
  <c r="AD13" i="21"/>
  <c r="R13" i="21" s="1"/>
  <c r="F13" i="21" s="1"/>
  <c r="AD12" i="21"/>
  <c r="AA13" i="21"/>
  <c r="AA12" i="21"/>
  <c r="X13" i="21"/>
  <c r="X12" i="21"/>
  <c r="X11" i="21" s="1"/>
  <c r="U12" i="21"/>
  <c r="T12" i="21"/>
  <c r="H12" i="21" s="1"/>
  <c r="T11" i="21"/>
  <c r="G13" i="21"/>
  <c r="R12" i="21"/>
  <c r="O13" i="21"/>
  <c r="I13" i="21" s="1"/>
  <c r="O12" i="21"/>
  <c r="I12" i="21" s="1"/>
  <c r="L13" i="21"/>
  <c r="L12" i="21"/>
  <c r="G12" i="21"/>
  <c r="F12" i="21"/>
  <c r="E13" i="21"/>
  <c r="E12" i="21"/>
  <c r="I11" i="21" l="1"/>
  <c r="H45" i="24" l="1"/>
  <c r="L46" i="24"/>
  <c r="G48" i="24"/>
  <c r="G46" i="24"/>
  <c r="S45" i="24"/>
  <c r="G45" i="24" s="1"/>
  <c r="K19" i="24" l="1"/>
  <c r="AG13" i="24"/>
  <c r="AG12" i="24"/>
  <c r="AD13" i="24"/>
  <c r="AD12" i="24"/>
  <c r="X13" i="24"/>
  <c r="X12" i="24"/>
  <c r="R12" i="24" s="1"/>
  <c r="T12" i="24"/>
  <c r="H12" i="24" s="1"/>
  <c r="R13" i="24"/>
  <c r="L13" i="24"/>
  <c r="L12" i="24"/>
  <c r="O12" i="24" s="1"/>
  <c r="F12" i="24"/>
  <c r="F13" i="24"/>
  <c r="Q13" i="24"/>
  <c r="E13" i="24" s="1"/>
  <c r="Q12" i="24"/>
  <c r="E12" i="24"/>
  <c r="E45" i="24"/>
  <c r="O13" i="24"/>
  <c r="K46" i="24"/>
  <c r="F11" i="24" l="1"/>
  <c r="AD60" i="21"/>
  <c r="R60" i="21" s="1"/>
  <c r="U60" i="21"/>
  <c r="T60" i="21"/>
  <c r="H60" i="21" s="1"/>
  <c r="S60" i="21"/>
  <c r="G60" i="21" s="1"/>
  <c r="Q60" i="21"/>
  <c r="E60" i="21" s="1"/>
  <c r="P60" i="21"/>
  <c r="L60" i="21"/>
  <c r="F60" i="21" s="1"/>
  <c r="D60" i="21"/>
  <c r="AG46" i="24"/>
  <c r="U46" i="24" s="1"/>
  <c r="AD46" i="24"/>
  <c r="R46" i="24" s="1"/>
  <c r="Q46" i="24"/>
  <c r="E46" i="24" s="1"/>
  <c r="P46" i="24"/>
  <c r="O46" i="24"/>
  <c r="D46" i="24"/>
  <c r="I46" i="24" s="1"/>
  <c r="F46" i="24" l="1"/>
  <c r="E15" i="24" l="1"/>
  <c r="F15" i="24"/>
  <c r="F14" i="24" s="1"/>
  <c r="G15" i="24"/>
  <c r="G14" i="24" s="1"/>
  <c r="H15" i="24"/>
  <c r="I15" i="24"/>
  <c r="I14" i="24" s="1"/>
  <c r="K15" i="24"/>
  <c r="L15" i="24"/>
  <c r="L14" i="24" s="1"/>
  <c r="M15" i="24"/>
  <c r="M14" i="24" s="1"/>
  <c r="N15" i="24"/>
  <c r="O15" i="24"/>
  <c r="Q15" i="24"/>
  <c r="R15" i="24"/>
  <c r="R14" i="24" s="1"/>
  <c r="S15" i="24"/>
  <c r="S14" i="24" s="1"/>
  <c r="T15" i="24"/>
  <c r="U15" i="24"/>
  <c r="U14" i="24" s="1"/>
  <c r="W15" i="24"/>
  <c r="X15" i="24"/>
  <c r="X14" i="24" s="1"/>
  <c r="Y15" i="24"/>
  <c r="Z15" i="24"/>
  <c r="AA15" i="24"/>
  <c r="AA14" i="24" s="1"/>
  <c r="AB15" i="24"/>
  <c r="AC15" i="24"/>
  <c r="AD15" i="24"/>
  <c r="AD14" i="24" s="1"/>
  <c r="AE15" i="24"/>
  <c r="AE14" i="24" s="1"/>
  <c r="AF15" i="24"/>
  <c r="AG15" i="24"/>
  <c r="AG14" i="24" s="1"/>
  <c r="AH15" i="24"/>
  <c r="AI15" i="24"/>
  <c r="E17" i="24"/>
  <c r="F17" i="24"/>
  <c r="G17" i="24"/>
  <c r="H17" i="24"/>
  <c r="I17" i="24"/>
  <c r="K17" i="24"/>
  <c r="L17" i="24"/>
  <c r="M17" i="24"/>
  <c r="N17" i="24"/>
  <c r="O17" i="24"/>
  <c r="O14" i="24" s="1"/>
  <c r="Q17" i="24"/>
  <c r="R17" i="24"/>
  <c r="S17" i="24"/>
  <c r="T17" i="24"/>
  <c r="U17" i="24"/>
  <c r="W17" i="24"/>
  <c r="X17" i="24"/>
  <c r="Y17" i="24"/>
  <c r="Y14" i="24" s="1"/>
  <c r="Z17" i="24"/>
  <c r="AA17" i="24"/>
  <c r="AB17" i="24"/>
  <c r="AC17" i="24"/>
  <c r="AD17" i="24"/>
  <c r="AE17" i="24"/>
  <c r="AF17" i="24"/>
  <c r="AG17" i="24"/>
  <c r="AH17" i="24"/>
  <c r="AI17" i="24"/>
  <c r="P18" i="24"/>
  <c r="D18" i="24" s="1"/>
  <c r="P19" i="24"/>
  <c r="D19" i="24" s="1"/>
  <c r="P20" i="24"/>
  <c r="D20" i="24" s="1"/>
  <c r="P21" i="24"/>
  <c r="D21" i="24" s="1"/>
  <c r="D22" i="24"/>
  <c r="P22" i="24"/>
  <c r="P23" i="24"/>
  <c r="J23" i="24" s="1"/>
  <c r="D23" i="24" s="1"/>
  <c r="P24" i="24"/>
  <c r="D24" i="24" s="1"/>
  <c r="B28" i="24"/>
  <c r="AC28" i="24"/>
  <c r="AD28" i="24"/>
  <c r="AE28" i="24"/>
  <c r="Y28" i="24" s="1"/>
  <c r="AF28" i="24"/>
  <c r="Z28" i="24" s="1"/>
  <c r="AG28" i="24"/>
  <c r="AA28" i="24" s="1"/>
  <c r="AH28" i="24"/>
  <c r="AB28" i="24" s="1"/>
  <c r="B30" i="24"/>
  <c r="AD30" i="24"/>
  <c r="X30" i="24" s="1"/>
  <c r="R30" i="24" s="1"/>
  <c r="L30" i="24" s="1"/>
  <c r="F30" i="24" s="1"/>
  <c r="AE30" i="24"/>
  <c r="Y30" i="24" s="1"/>
  <c r="S30" i="24" s="1"/>
  <c r="M30" i="24" s="1"/>
  <c r="G30" i="24" s="1"/>
  <c r="AF30" i="24"/>
  <c r="Z30" i="24" s="1"/>
  <c r="T30" i="24" s="1"/>
  <c r="N30" i="24" s="1"/>
  <c r="H30" i="24" s="1"/>
  <c r="AG30" i="24"/>
  <c r="AA30" i="24" s="1"/>
  <c r="U30" i="24" s="1"/>
  <c r="O30" i="24" s="1"/>
  <c r="I30" i="24" s="1"/>
  <c r="AH30" i="24"/>
  <c r="AB30" i="24" s="1"/>
  <c r="V30" i="24" s="1"/>
  <c r="AI30" i="24"/>
  <c r="AC30" i="24" s="1"/>
  <c r="W30" i="24" s="1"/>
  <c r="Q30" i="24" s="1"/>
  <c r="K30" i="24" s="1"/>
  <c r="E30" i="24" s="1"/>
  <c r="D31" i="24"/>
  <c r="P31" i="24"/>
  <c r="P32" i="24"/>
  <c r="D32" i="24" s="1"/>
  <c r="P33" i="24"/>
  <c r="D33" i="24" s="1"/>
  <c r="P34" i="24"/>
  <c r="D34" i="24" s="1"/>
  <c r="P35" i="24"/>
  <c r="D35" i="24" s="1"/>
  <c r="P36" i="24"/>
  <c r="D36" i="24" s="1"/>
  <c r="P37" i="24"/>
  <c r="D37" i="24" s="1"/>
  <c r="B38" i="24"/>
  <c r="P38" i="24"/>
  <c r="D38" i="24" s="1"/>
  <c r="AE27" i="24" l="1"/>
  <c r="AE26" i="24" s="1"/>
  <c r="AH14" i="24"/>
  <c r="AB14" i="24"/>
  <c r="N14" i="24"/>
  <c r="AD27" i="24"/>
  <c r="AD26" i="24" s="1"/>
  <c r="T14" i="24"/>
  <c r="AF14" i="24"/>
  <c r="Z14" i="24"/>
  <c r="E14" i="24"/>
  <c r="AH27" i="24"/>
  <c r="AH26" i="24" s="1"/>
  <c r="Q14" i="24"/>
  <c r="AF27" i="24"/>
  <c r="AF26" i="24" s="1"/>
  <c r="AI14" i="24"/>
  <c r="AC14" i="24"/>
  <c r="W14" i="24"/>
  <c r="H14" i="24"/>
  <c r="K14" i="24"/>
  <c r="Y27" i="24"/>
  <c r="Y26" i="24" s="1"/>
  <c r="S28" i="24"/>
  <c r="AC27" i="24"/>
  <c r="AC26" i="24" s="1"/>
  <c r="P30" i="24"/>
  <c r="J30" i="24" s="1"/>
  <c r="V29" i="24"/>
  <c r="P29" i="24" s="1"/>
  <c r="V28" i="24"/>
  <c r="AB27" i="24"/>
  <c r="AB26" i="24" s="1"/>
  <c r="U28" i="24"/>
  <c r="AA27" i="24"/>
  <c r="AA26" i="24" s="1"/>
  <c r="Z27" i="24"/>
  <c r="Z26" i="24" s="1"/>
  <c r="T28" i="24"/>
  <c r="AG27" i="24"/>
  <c r="AG26" i="24" s="1"/>
  <c r="X28" i="24"/>
  <c r="W28" i="24"/>
  <c r="O28" i="24" l="1"/>
  <c r="U27" i="24"/>
  <c r="U26" i="24" s="1"/>
  <c r="S27" i="24"/>
  <c r="S26" i="24" s="1"/>
  <c r="M28" i="24"/>
  <c r="T27" i="24"/>
  <c r="T26" i="24" s="1"/>
  <c r="N28" i="24"/>
  <c r="D30" i="24"/>
  <c r="J29" i="24"/>
  <c r="D29" i="24" s="1"/>
  <c r="W27" i="24"/>
  <c r="W26" i="24" s="1"/>
  <c r="Q28" i="24"/>
  <c r="X27" i="24"/>
  <c r="X26" i="24" s="1"/>
  <c r="R28" i="24"/>
  <c r="P28" i="24"/>
  <c r="V27" i="24"/>
  <c r="V26" i="24" s="1"/>
  <c r="V25" i="24" s="1"/>
  <c r="R27" i="24" l="1"/>
  <c r="R26" i="24" s="1"/>
  <c r="L28" i="24"/>
  <c r="J28" i="24"/>
  <c r="P27" i="24"/>
  <c r="P26" i="24" s="1"/>
  <c r="I28" i="24"/>
  <c r="I27" i="24" s="1"/>
  <c r="I26" i="24" s="1"/>
  <c r="O27" i="24"/>
  <c r="O26" i="24" s="1"/>
  <c r="N27" i="24"/>
  <c r="N26" i="24" s="1"/>
  <c r="H28" i="24"/>
  <c r="H27" i="24" s="1"/>
  <c r="H26" i="24" s="1"/>
  <c r="M27" i="24"/>
  <c r="M26" i="24" s="1"/>
  <c r="G28" i="24"/>
  <c r="G27" i="24" s="1"/>
  <c r="G26" i="24" s="1"/>
  <c r="Q27" i="24"/>
  <c r="Q26" i="24" s="1"/>
  <c r="K28" i="24"/>
  <c r="V17" i="24"/>
  <c r="V16" i="24" s="1"/>
  <c r="P25" i="24"/>
  <c r="P17" i="24" s="1"/>
  <c r="P16" i="24" l="1"/>
  <c r="P15" i="24" s="1"/>
  <c r="P14" i="24" s="1"/>
  <c r="V15" i="24"/>
  <c r="V14" i="24" s="1"/>
  <c r="K27" i="24"/>
  <c r="K26" i="24" s="1"/>
  <c r="E28" i="24"/>
  <c r="E27" i="24" s="1"/>
  <c r="E26" i="24" s="1"/>
  <c r="D28" i="24"/>
  <c r="D27" i="24" s="1"/>
  <c r="D26" i="24" s="1"/>
  <c r="J27" i="24"/>
  <c r="J26" i="24" s="1"/>
  <c r="J25" i="24" s="1"/>
  <c r="L27" i="24"/>
  <c r="L26" i="24" s="1"/>
  <c r="F28" i="24"/>
  <c r="F27" i="24" s="1"/>
  <c r="F26" i="24" s="1"/>
  <c r="AN10" i="19"/>
  <c r="AL10" i="19"/>
  <c r="V9" i="19"/>
  <c r="V8" i="19" s="1"/>
  <c r="U9" i="19"/>
  <c r="T9" i="19"/>
  <c r="S9" i="19"/>
  <c r="R9" i="19"/>
  <c r="Q9" i="19"/>
  <c r="P9" i="19"/>
  <c r="P8" i="19" s="1"/>
  <c r="O9" i="19"/>
  <c r="O8" i="19" s="1"/>
  <c r="N9" i="19"/>
  <c r="M9" i="19"/>
  <c r="L9" i="19"/>
  <c r="K9" i="19"/>
  <c r="J9" i="19"/>
  <c r="I9" i="19"/>
  <c r="H9" i="19"/>
  <c r="N8" i="19"/>
  <c r="T8" i="19"/>
  <c r="U8" i="19"/>
  <c r="M8" i="19"/>
  <c r="Q8" i="19"/>
  <c r="R8" i="19"/>
  <c r="S8" i="19"/>
  <c r="K8" i="19"/>
  <c r="G9" i="19"/>
  <c r="F9" i="19"/>
  <c r="D9" i="19"/>
  <c r="E10" i="19"/>
  <c r="C10" i="19" s="1"/>
  <c r="C9" i="19" s="1"/>
  <c r="C8" i="19" s="1"/>
  <c r="L8" i="19"/>
  <c r="AD59" i="21"/>
  <c r="AF59" i="21" s="1"/>
  <c r="X59" i="21"/>
  <c r="Z59" i="21" s="1"/>
  <c r="P59" i="21"/>
  <c r="R59" i="21" s="1"/>
  <c r="T59" i="21" s="1"/>
  <c r="L59" i="21"/>
  <c r="N59" i="21" s="1"/>
  <c r="AC45" i="24"/>
  <c r="AD45" i="24" s="1"/>
  <c r="AF45" i="24" s="1"/>
  <c r="X45" i="24"/>
  <c r="Z45" i="24" s="1"/>
  <c r="P45" i="24"/>
  <c r="R45" i="24" s="1"/>
  <c r="K45" i="24"/>
  <c r="D25" i="24" l="1"/>
  <c r="D17" i="24" s="1"/>
  <c r="J17" i="24"/>
  <c r="J16" i="24" s="1"/>
  <c r="E9" i="19"/>
  <c r="E8" i="19" s="1"/>
  <c r="I8" i="19"/>
  <c r="H8" i="19"/>
  <c r="G8" i="19"/>
  <c r="F8" i="19"/>
  <c r="J8" i="19"/>
  <c r="D59" i="21"/>
  <c r="S13" i="24" l="1"/>
  <c r="G13" i="24" s="1"/>
  <c r="AA12" i="24"/>
  <c r="U12" i="24" s="1"/>
  <c r="I12" i="24" s="1"/>
  <c r="J15" i="24"/>
  <c r="J14" i="24" s="1"/>
  <c r="D16" i="24"/>
  <c r="D15" i="24" s="1"/>
  <c r="D14" i="24" s="1"/>
  <c r="D8" i="19"/>
  <c r="H59" i="21"/>
  <c r="F59" i="21"/>
  <c r="G11" i="24" l="1"/>
  <c r="K12" i="30"/>
  <c r="K13" i="30"/>
  <c r="K14" i="30"/>
  <c r="I14" i="30"/>
  <c r="I13" i="30"/>
  <c r="I12" i="30"/>
  <c r="E14" i="30"/>
  <c r="E13" i="30"/>
  <c r="E12" i="30"/>
  <c r="AA12" i="28"/>
  <c r="Y12" i="28"/>
  <c r="AA13" i="28"/>
  <c r="Y13" i="28"/>
  <c r="AA14" i="28"/>
  <c r="Y14" i="28"/>
  <c r="M14" i="28"/>
  <c r="M13" i="28"/>
  <c r="M12" i="28"/>
  <c r="AA14" i="27"/>
  <c r="AA13" i="27"/>
  <c r="AA12" i="27"/>
  <c r="Y14" i="27"/>
  <c r="Y13" i="27"/>
  <c r="Y12" i="27"/>
  <c r="M14" i="27"/>
  <c r="M13" i="27"/>
  <c r="M12" i="27"/>
  <c r="H14" i="30" l="1"/>
  <c r="D14" i="30" s="1"/>
  <c r="H13" i="30"/>
  <c r="D13" i="30" s="1"/>
  <c r="H12" i="30"/>
  <c r="D12" i="30" s="1"/>
  <c r="L11" i="30"/>
  <c r="J11" i="30"/>
  <c r="F11" i="30"/>
  <c r="AA11" i="28"/>
  <c r="X14" i="28"/>
  <c r="H14" i="28" s="1"/>
  <c r="X13" i="28"/>
  <c r="H13" i="28" s="1"/>
  <c r="X12" i="28"/>
  <c r="H12" i="28" s="1"/>
  <c r="M11" i="28"/>
  <c r="W14" i="28"/>
  <c r="R14" i="28"/>
  <c r="R11" i="28" s="1"/>
  <c r="J14" i="28"/>
  <c r="R13" i="28"/>
  <c r="J13" i="28"/>
  <c r="J11" i="28" s="1"/>
  <c r="R12" i="28"/>
  <c r="J12" i="28"/>
  <c r="AB11" i="28"/>
  <c r="Z11" i="28"/>
  <c r="V11" i="28"/>
  <c r="T11" i="28"/>
  <c r="N11" i="28"/>
  <c r="L11" i="28"/>
  <c r="G14" i="28" l="1"/>
  <c r="G13" i="30"/>
  <c r="C13" i="30" s="1"/>
  <c r="H11" i="30"/>
  <c r="W13" i="28"/>
  <c r="G13" i="28" s="1"/>
  <c r="W12" i="28"/>
  <c r="G12" i="28" s="1"/>
  <c r="P14" i="28"/>
  <c r="D14" i="28" s="1"/>
  <c r="P13" i="28"/>
  <c r="D13" i="28" s="1"/>
  <c r="H11" i="28"/>
  <c r="X11" i="28"/>
  <c r="P12" i="28"/>
  <c r="Y11" i="28"/>
  <c r="F12" i="28"/>
  <c r="F13" i="28"/>
  <c r="F14" i="28"/>
  <c r="D13" i="27"/>
  <c r="D11" i="27" s="1"/>
  <c r="D14" i="27"/>
  <c r="D12" i="27"/>
  <c r="P11" i="27"/>
  <c r="P13" i="27"/>
  <c r="P14" i="27"/>
  <c r="P12" i="27"/>
  <c r="F11" i="27"/>
  <c r="H11" i="27"/>
  <c r="J11" i="27"/>
  <c r="L11" i="27"/>
  <c r="N11" i="27"/>
  <c r="R11" i="27"/>
  <c r="T11" i="27"/>
  <c r="V11" i="27"/>
  <c r="X11" i="27"/>
  <c r="Z11" i="27"/>
  <c r="AB11" i="27"/>
  <c r="X13" i="27"/>
  <c r="X14" i="27"/>
  <c r="R13" i="27"/>
  <c r="R14" i="27"/>
  <c r="J12" i="27"/>
  <c r="J13" i="27"/>
  <c r="J14" i="27"/>
  <c r="F13" i="27"/>
  <c r="H13" i="27"/>
  <c r="H14" i="27"/>
  <c r="F12" i="27"/>
  <c r="H12" i="27"/>
  <c r="X12" i="27"/>
  <c r="R12" i="27"/>
  <c r="S14" i="27"/>
  <c r="E80" i="24"/>
  <c r="F80" i="24"/>
  <c r="G80" i="24"/>
  <c r="H80" i="24"/>
  <c r="I80" i="24"/>
  <c r="J80" i="24"/>
  <c r="J79" i="24" s="1"/>
  <c r="J78" i="24" s="1"/>
  <c r="J77" i="24" s="1"/>
  <c r="K80" i="24"/>
  <c r="L80" i="24"/>
  <c r="M80" i="24"/>
  <c r="N80" i="24"/>
  <c r="O80" i="24"/>
  <c r="Q80" i="24"/>
  <c r="R80" i="24"/>
  <c r="S80" i="24"/>
  <c r="T80" i="24"/>
  <c r="U80" i="24"/>
  <c r="V80" i="24"/>
  <c r="V79" i="24" s="1"/>
  <c r="W80" i="24"/>
  <c r="X80" i="24"/>
  <c r="Y80" i="24"/>
  <c r="Z80" i="24"/>
  <c r="AA80" i="24"/>
  <c r="AB80" i="24"/>
  <c r="AC80" i="24"/>
  <c r="AD80" i="24"/>
  <c r="AE80" i="24"/>
  <c r="AF80" i="24"/>
  <c r="AG80" i="24"/>
  <c r="AH80" i="24"/>
  <c r="E78" i="24"/>
  <c r="E77" i="24" s="1"/>
  <c r="F78" i="24"/>
  <c r="G78" i="24"/>
  <c r="H78" i="24"/>
  <c r="I78" i="24"/>
  <c r="K78" i="24"/>
  <c r="L78" i="24"/>
  <c r="M78" i="24"/>
  <c r="N78" i="24"/>
  <c r="O78" i="24"/>
  <c r="Q78" i="24"/>
  <c r="R78" i="24"/>
  <c r="S78" i="24"/>
  <c r="T78" i="24"/>
  <c r="U78" i="24"/>
  <c r="W78" i="24"/>
  <c r="X78" i="24"/>
  <c r="Y78" i="24"/>
  <c r="Z78" i="24"/>
  <c r="AA78" i="24"/>
  <c r="AB78" i="24"/>
  <c r="AC78" i="24"/>
  <c r="AD78" i="24"/>
  <c r="AE78" i="24"/>
  <c r="AF78" i="24"/>
  <c r="AG78" i="24"/>
  <c r="AH78" i="24"/>
  <c r="E75" i="24"/>
  <c r="E74" i="24" s="1"/>
  <c r="F75" i="24"/>
  <c r="F74" i="24" s="1"/>
  <c r="G75" i="24"/>
  <c r="G74" i="24" s="1"/>
  <c r="H75" i="24"/>
  <c r="H74" i="24" s="1"/>
  <c r="I75" i="24"/>
  <c r="I74" i="24" s="1"/>
  <c r="K75" i="24"/>
  <c r="K74" i="24" s="1"/>
  <c r="L75" i="24"/>
  <c r="L74" i="24" s="1"/>
  <c r="M75" i="24"/>
  <c r="M74" i="24" s="1"/>
  <c r="N75" i="24"/>
  <c r="N74" i="24" s="1"/>
  <c r="O75" i="24"/>
  <c r="O74" i="24" s="1"/>
  <c r="Q75" i="24"/>
  <c r="Q74" i="24" s="1"/>
  <c r="R75" i="24"/>
  <c r="R74" i="24" s="1"/>
  <c r="S75" i="24"/>
  <c r="S74" i="24" s="1"/>
  <c r="T75" i="24"/>
  <c r="T74" i="24" s="1"/>
  <c r="U75" i="24"/>
  <c r="U74" i="24" s="1"/>
  <c r="W75" i="24"/>
  <c r="W74" i="24" s="1"/>
  <c r="X75" i="24"/>
  <c r="X74" i="24" s="1"/>
  <c r="Y75" i="24"/>
  <c r="Y74" i="24" s="1"/>
  <c r="Z75" i="24"/>
  <c r="Z74" i="24" s="1"/>
  <c r="AA75" i="24"/>
  <c r="AA74" i="24" s="1"/>
  <c r="AB75" i="24"/>
  <c r="AB74" i="24" s="1"/>
  <c r="AC75" i="24"/>
  <c r="AC74" i="24" s="1"/>
  <c r="AD75" i="24"/>
  <c r="AD74" i="24" s="1"/>
  <c r="AE75" i="24"/>
  <c r="AE74" i="24" s="1"/>
  <c r="AF75" i="24"/>
  <c r="AF74" i="24" s="1"/>
  <c r="AG75" i="24"/>
  <c r="AG74" i="24" s="1"/>
  <c r="AH75" i="24"/>
  <c r="AH74" i="24" s="1"/>
  <c r="E72" i="24"/>
  <c r="E71" i="24" s="1"/>
  <c r="F72" i="24"/>
  <c r="F71" i="24" s="1"/>
  <c r="G72" i="24"/>
  <c r="G71" i="24" s="1"/>
  <c r="H72" i="24"/>
  <c r="H71" i="24" s="1"/>
  <c r="I72" i="24"/>
  <c r="I71" i="24" s="1"/>
  <c r="K72" i="24"/>
  <c r="K71" i="24" s="1"/>
  <c r="L72" i="24"/>
  <c r="L71" i="24" s="1"/>
  <c r="M72" i="24"/>
  <c r="M71" i="24" s="1"/>
  <c r="N72" i="24"/>
  <c r="N71" i="24" s="1"/>
  <c r="O72" i="24"/>
  <c r="O71" i="24" s="1"/>
  <c r="Q72" i="24"/>
  <c r="Q71" i="24" s="1"/>
  <c r="R72" i="24"/>
  <c r="R71" i="24" s="1"/>
  <c r="S72" i="24"/>
  <c r="S71" i="24" s="1"/>
  <c r="T72" i="24"/>
  <c r="T71" i="24" s="1"/>
  <c r="U72" i="24"/>
  <c r="U71" i="24" s="1"/>
  <c r="W72" i="24"/>
  <c r="W71" i="24" s="1"/>
  <c r="X72" i="24"/>
  <c r="X71" i="24" s="1"/>
  <c r="Y72" i="24"/>
  <c r="Y71" i="24" s="1"/>
  <c r="Z72" i="24"/>
  <c r="Z71" i="24" s="1"/>
  <c r="AA72" i="24"/>
  <c r="AA71" i="24" s="1"/>
  <c r="AB72" i="24"/>
  <c r="AB71" i="24" s="1"/>
  <c r="AC72" i="24"/>
  <c r="AC71" i="24" s="1"/>
  <c r="AD72" i="24"/>
  <c r="AD71" i="24" s="1"/>
  <c r="AE72" i="24"/>
  <c r="AE71" i="24" s="1"/>
  <c r="AF72" i="24"/>
  <c r="AF71" i="24" s="1"/>
  <c r="AG72" i="24"/>
  <c r="AG71" i="24" s="1"/>
  <c r="AH72" i="24"/>
  <c r="AH71" i="24" s="1"/>
  <c r="E59" i="24"/>
  <c r="F59" i="24"/>
  <c r="G59" i="24"/>
  <c r="H59" i="24"/>
  <c r="I59" i="24"/>
  <c r="J59" i="24"/>
  <c r="K59" i="24"/>
  <c r="L59" i="24"/>
  <c r="M59" i="24"/>
  <c r="N59" i="24"/>
  <c r="O59" i="24"/>
  <c r="Q59" i="24"/>
  <c r="R59" i="24"/>
  <c r="S59" i="24"/>
  <c r="T59" i="24"/>
  <c r="U59" i="24"/>
  <c r="V59" i="24"/>
  <c r="W59" i="24"/>
  <c r="X59" i="24"/>
  <c r="Y59" i="24"/>
  <c r="Z59" i="24"/>
  <c r="AA59" i="24"/>
  <c r="AB59" i="24"/>
  <c r="AC59" i="24"/>
  <c r="AD59" i="24"/>
  <c r="AE59" i="24"/>
  <c r="AF59" i="24"/>
  <c r="AG59" i="24"/>
  <c r="AH59" i="24"/>
  <c r="E61" i="24"/>
  <c r="F61" i="24"/>
  <c r="G61" i="24"/>
  <c r="H61" i="24"/>
  <c r="I61" i="24"/>
  <c r="J61" i="24"/>
  <c r="K61" i="24"/>
  <c r="L61" i="24"/>
  <c r="M61" i="24"/>
  <c r="N61" i="24"/>
  <c r="O61" i="24"/>
  <c r="Q61" i="24"/>
  <c r="R61" i="24"/>
  <c r="S61" i="24"/>
  <c r="T61" i="24"/>
  <c r="U61" i="24"/>
  <c r="V61" i="24"/>
  <c r="W61" i="24"/>
  <c r="X61" i="24"/>
  <c r="Y61" i="24"/>
  <c r="Z61" i="24"/>
  <c r="AA61" i="24"/>
  <c r="AB61" i="24"/>
  <c r="AC61" i="24"/>
  <c r="AD61" i="24"/>
  <c r="AE61" i="24"/>
  <c r="AF61" i="24"/>
  <c r="AG61" i="24"/>
  <c r="AH61" i="24"/>
  <c r="AI61" i="24"/>
  <c r="E53" i="24"/>
  <c r="F53" i="24"/>
  <c r="G53" i="24"/>
  <c r="H53" i="24"/>
  <c r="I53" i="24"/>
  <c r="J53" i="24"/>
  <c r="K53" i="24"/>
  <c r="L53" i="24"/>
  <c r="M53" i="24"/>
  <c r="N53" i="24"/>
  <c r="O53" i="24"/>
  <c r="Q53" i="24"/>
  <c r="R53" i="24"/>
  <c r="S53" i="24"/>
  <c r="T53" i="24"/>
  <c r="U53" i="24"/>
  <c r="V53" i="24"/>
  <c r="W53" i="24"/>
  <c r="X53" i="24"/>
  <c r="Y53" i="24"/>
  <c r="Z53" i="24"/>
  <c r="AA53" i="24"/>
  <c r="AB53" i="24"/>
  <c r="AC53" i="24"/>
  <c r="AD53" i="24"/>
  <c r="AE53" i="24"/>
  <c r="AF53" i="24"/>
  <c r="AG53" i="24"/>
  <c r="AH53" i="24"/>
  <c r="AI53" i="24"/>
  <c r="AI52" i="24" s="1"/>
  <c r="E55" i="24"/>
  <c r="F55" i="24"/>
  <c r="G55" i="24"/>
  <c r="H55" i="24"/>
  <c r="I55" i="24"/>
  <c r="J55" i="24"/>
  <c r="K55" i="24"/>
  <c r="L55" i="24"/>
  <c r="M55" i="24"/>
  <c r="N55" i="24"/>
  <c r="O55" i="24"/>
  <c r="Q55" i="24"/>
  <c r="R55" i="24"/>
  <c r="S55" i="24"/>
  <c r="S52" i="24" s="1"/>
  <c r="T55" i="24"/>
  <c r="U55" i="24"/>
  <c r="V55" i="24"/>
  <c r="W55" i="24"/>
  <c r="X55" i="24"/>
  <c r="Y55" i="24"/>
  <c r="Z55" i="24"/>
  <c r="AA55" i="24"/>
  <c r="AB55" i="24"/>
  <c r="AC55" i="24"/>
  <c r="AD55" i="24"/>
  <c r="AE55" i="24"/>
  <c r="AF55" i="24"/>
  <c r="AG55" i="24"/>
  <c r="AH55" i="24"/>
  <c r="E44" i="24"/>
  <c r="G44" i="24"/>
  <c r="I44" i="24"/>
  <c r="J44" i="24"/>
  <c r="K44" i="24"/>
  <c r="L44" i="24"/>
  <c r="M44" i="24"/>
  <c r="N44" i="24"/>
  <c r="O44" i="24"/>
  <c r="Q44" i="24"/>
  <c r="R44" i="24"/>
  <c r="S44" i="24"/>
  <c r="T44" i="24"/>
  <c r="U44" i="24"/>
  <c r="V44" i="24"/>
  <c r="W44" i="24"/>
  <c r="X44" i="24"/>
  <c r="Y44" i="24"/>
  <c r="Z44" i="24"/>
  <c r="AA44" i="24"/>
  <c r="AB44" i="24"/>
  <c r="AC44" i="24"/>
  <c r="AD44" i="24"/>
  <c r="AE44" i="24"/>
  <c r="AF44" i="24"/>
  <c r="AG44" i="24"/>
  <c r="AH44" i="24"/>
  <c r="AI44" i="24"/>
  <c r="E41" i="24"/>
  <c r="F41" i="24"/>
  <c r="G41" i="24"/>
  <c r="H41" i="24"/>
  <c r="I41" i="24"/>
  <c r="J41" i="24"/>
  <c r="K41" i="24"/>
  <c r="L41" i="24"/>
  <c r="M41" i="24"/>
  <c r="N41" i="24"/>
  <c r="O41" i="24"/>
  <c r="Q41" i="24"/>
  <c r="R41" i="24"/>
  <c r="S41" i="24"/>
  <c r="T41" i="24"/>
  <c r="U41" i="24"/>
  <c r="V41" i="24"/>
  <c r="W41" i="24"/>
  <c r="X41" i="24"/>
  <c r="Y41" i="24"/>
  <c r="Z41" i="24"/>
  <c r="AA41" i="24"/>
  <c r="AB41" i="24"/>
  <c r="AC41" i="24"/>
  <c r="AD41" i="24"/>
  <c r="AE41" i="24"/>
  <c r="AF41" i="24"/>
  <c r="AG41" i="24"/>
  <c r="AH41" i="24"/>
  <c r="AI41" i="24"/>
  <c r="P42" i="24"/>
  <c r="D42" i="24" s="1"/>
  <c r="P43" i="24"/>
  <c r="D43" i="24" s="1"/>
  <c r="D45" i="24"/>
  <c r="P47" i="24"/>
  <c r="D47" i="24" s="1"/>
  <c r="P48" i="24"/>
  <c r="D48" i="24" s="1"/>
  <c r="P49" i="24"/>
  <c r="D49" i="24" s="1"/>
  <c r="P50" i="24"/>
  <c r="D50" i="24" s="1"/>
  <c r="P51" i="24"/>
  <c r="D51" i="24" s="1"/>
  <c r="P54" i="24"/>
  <c r="D54" i="24" s="1"/>
  <c r="D53" i="24" s="1"/>
  <c r="P56" i="24"/>
  <c r="D56" i="24" s="1"/>
  <c r="P57" i="24"/>
  <c r="D57" i="24" s="1"/>
  <c r="P60" i="24"/>
  <c r="D60" i="24" s="1"/>
  <c r="D59" i="24" s="1"/>
  <c r="D62" i="24"/>
  <c r="P63" i="24"/>
  <c r="D63" i="24" s="1"/>
  <c r="P64" i="24"/>
  <c r="D64" i="24" s="1"/>
  <c r="P65" i="24"/>
  <c r="D65" i="24" s="1"/>
  <c r="P66" i="24"/>
  <c r="D66" i="24" s="1"/>
  <c r="P67" i="24"/>
  <c r="D67" i="24" s="1"/>
  <c r="P68" i="24"/>
  <c r="D68" i="24" s="1"/>
  <c r="P69" i="24"/>
  <c r="D69" i="24" s="1"/>
  <c r="P81" i="24"/>
  <c r="D81" i="24" s="1"/>
  <c r="P82" i="24"/>
  <c r="D82" i="24" s="1"/>
  <c r="P83" i="24"/>
  <c r="D83" i="24" s="1"/>
  <c r="P84" i="24"/>
  <c r="D84" i="24" s="1"/>
  <c r="P85" i="24"/>
  <c r="D85" i="24" s="1"/>
  <c r="P86" i="24"/>
  <c r="D86" i="24" s="1"/>
  <c r="P87" i="24"/>
  <c r="D87" i="24" s="1"/>
  <c r="P88" i="24"/>
  <c r="D88" i="24" s="1"/>
  <c r="E11" i="24"/>
  <c r="E10" i="24" s="1"/>
  <c r="E9" i="24" s="1"/>
  <c r="F10" i="24"/>
  <c r="F9" i="24" s="1"/>
  <c r="G10" i="24"/>
  <c r="G9" i="24" s="1"/>
  <c r="J11" i="24"/>
  <c r="J10" i="24" s="1"/>
  <c r="J9" i="24" s="1"/>
  <c r="K11" i="24"/>
  <c r="K10" i="24" s="1"/>
  <c r="K9" i="24" s="1"/>
  <c r="L11" i="24"/>
  <c r="L10" i="24" s="1"/>
  <c r="L9" i="24" s="1"/>
  <c r="M11" i="24"/>
  <c r="M10" i="24" s="1"/>
  <c r="M9" i="24" s="1"/>
  <c r="N11" i="24"/>
  <c r="N10" i="24" s="1"/>
  <c r="N9" i="24" s="1"/>
  <c r="O11" i="24"/>
  <c r="O10" i="24" s="1"/>
  <c r="O9" i="24" s="1"/>
  <c r="Q11" i="24"/>
  <c r="Q10" i="24" s="1"/>
  <c r="Q9" i="24" s="1"/>
  <c r="R11" i="24"/>
  <c r="R10" i="24" s="1"/>
  <c r="R9" i="24" s="1"/>
  <c r="S11" i="24"/>
  <c r="S10" i="24" s="1"/>
  <c r="S9" i="24" s="1"/>
  <c r="V11" i="24"/>
  <c r="V10" i="24" s="1"/>
  <c r="V9" i="24" s="1"/>
  <c r="W11" i="24"/>
  <c r="W10" i="24" s="1"/>
  <c r="W9" i="24" s="1"/>
  <c r="X11" i="24"/>
  <c r="X10" i="24" s="1"/>
  <c r="X9" i="24" s="1"/>
  <c r="Y11" i="24"/>
  <c r="Y10" i="24" s="1"/>
  <c r="Y9" i="24" s="1"/>
  <c r="AB11" i="24"/>
  <c r="AB10" i="24" s="1"/>
  <c r="AB9" i="24" s="1"/>
  <c r="AC11" i="24"/>
  <c r="AC10" i="24" s="1"/>
  <c r="AC9" i="24" s="1"/>
  <c r="AD11" i="24"/>
  <c r="AD10" i="24" s="1"/>
  <c r="AD9" i="24" s="1"/>
  <c r="AE11" i="24"/>
  <c r="AE10" i="24" s="1"/>
  <c r="AE9" i="24" s="1"/>
  <c r="AF11" i="24"/>
  <c r="AF10" i="24" s="1"/>
  <c r="AF9" i="24" s="1"/>
  <c r="AG11" i="24"/>
  <c r="AG10" i="24" s="1"/>
  <c r="AG9" i="24" s="1"/>
  <c r="AH11" i="24"/>
  <c r="AH10" i="24" s="1"/>
  <c r="AH9" i="24" s="1"/>
  <c r="AI11" i="24"/>
  <c r="AI10" i="24" s="1"/>
  <c r="AI9" i="24" s="1"/>
  <c r="P13" i="24"/>
  <c r="D13" i="24" s="1"/>
  <c r="I77" i="24" l="1"/>
  <c r="Z77" i="24"/>
  <c r="AA58" i="24"/>
  <c r="S58" i="24"/>
  <c r="E58" i="24"/>
  <c r="AD77" i="24"/>
  <c r="AH58" i="24"/>
  <c r="AB58" i="24"/>
  <c r="F77" i="24"/>
  <c r="Y52" i="24"/>
  <c r="L52" i="24"/>
  <c r="T58" i="24"/>
  <c r="K58" i="24"/>
  <c r="I58" i="24"/>
  <c r="N77" i="24"/>
  <c r="U52" i="24"/>
  <c r="H52" i="24"/>
  <c r="M77" i="24"/>
  <c r="V58" i="24"/>
  <c r="Z58" i="24"/>
  <c r="M58" i="24"/>
  <c r="AD58" i="24"/>
  <c r="R58" i="24"/>
  <c r="H44" i="24"/>
  <c r="H40" i="24" s="1"/>
  <c r="P11" i="28"/>
  <c r="AA40" i="24"/>
  <c r="M52" i="24"/>
  <c r="AF52" i="24"/>
  <c r="AB52" i="24"/>
  <c r="X52" i="24"/>
  <c r="T52" i="24"/>
  <c r="O52" i="24"/>
  <c r="K52" i="24"/>
  <c r="G52" i="24"/>
  <c r="U14" i="27"/>
  <c r="Q14" i="27" s="1"/>
  <c r="G70" i="24"/>
  <c r="AH77" i="24"/>
  <c r="K14" i="27"/>
  <c r="L58" i="24"/>
  <c r="R77" i="24"/>
  <c r="O70" i="24"/>
  <c r="AE52" i="24"/>
  <c r="AA52" i="24"/>
  <c r="W52" i="24"/>
  <c r="U77" i="24"/>
  <c r="Q77" i="24"/>
  <c r="D55" i="24"/>
  <c r="D52" i="24" s="1"/>
  <c r="AG77" i="24"/>
  <c r="AC77" i="24"/>
  <c r="Y77" i="24"/>
  <c r="K11" i="30"/>
  <c r="D11" i="30"/>
  <c r="G11" i="28"/>
  <c r="W11" i="28"/>
  <c r="D12" i="28"/>
  <c r="D11" i="28" s="1"/>
  <c r="F11" i="28"/>
  <c r="F14" i="27"/>
  <c r="W14" i="27"/>
  <c r="G14" i="27" s="1"/>
  <c r="D80" i="24"/>
  <c r="AE70" i="24"/>
  <c r="W70" i="24"/>
  <c r="P79" i="24"/>
  <c r="P78" i="24" s="1"/>
  <c r="V78" i="24"/>
  <c r="V77" i="24" s="1"/>
  <c r="V76" i="24" s="1"/>
  <c r="P80" i="24"/>
  <c r="D61" i="24"/>
  <c r="D58" i="24" s="1"/>
  <c r="AG52" i="24"/>
  <c r="AC52" i="24"/>
  <c r="Q52" i="24"/>
  <c r="AG58" i="24"/>
  <c r="AC58" i="24"/>
  <c r="Y58" i="24"/>
  <c r="U58" i="24"/>
  <c r="Q58" i="24"/>
  <c r="H58" i="24"/>
  <c r="P55" i="24"/>
  <c r="AF58" i="24"/>
  <c r="X58" i="24"/>
  <c r="O58" i="24"/>
  <c r="G58" i="24"/>
  <c r="AE40" i="24"/>
  <c r="W40" i="24"/>
  <c r="I52" i="24"/>
  <c r="E52" i="24"/>
  <c r="AE58" i="24"/>
  <c r="W58" i="24"/>
  <c r="N58" i="24"/>
  <c r="J58" i="24"/>
  <c r="F58" i="24"/>
  <c r="AF77" i="24"/>
  <c r="AB77" i="24"/>
  <c r="X77" i="24"/>
  <c r="T77" i="24"/>
  <c r="L77" i="24"/>
  <c r="H77" i="24"/>
  <c r="AE77" i="24"/>
  <c r="AA77" i="24"/>
  <c r="W77" i="24"/>
  <c r="S77" i="24"/>
  <c r="O77" i="24"/>
  <c r="K77" i="24"/>
  <c r="G77" i="24"/>
  <c r="J76" i="24"/>
  <c r="J75" i="24" s="1"/>
  <c r="J74" i="24" s="1"/>
  <c r="J73" i="24" s="1"/>
  <c r="J72" i="24" s="1"/>
  <c r="J71" i="24" s="1"/>
  <c r="J70" i="24" s="1"/>
  <c r="AD70" i="24"/>
  <c r="N70" i="24"/>
  <c r="F70" i="24"/>
  <c r="AG70" i="24"/>
  <c r="AC70" i="24"/>
  <c r="Y70" i="24"/>
  <c r="U70" i="24"/>
  <c r="Q70" i="24"/>
  <c r="M70" i="24"/>
  <c r="I70" i="24"/>
  <c r="E70" i="24"/>
  <c r="AA70" i="24"/>
  <c r="S70" i="24"/>
  <c r="K70" i="24"/>
  <c r="AF70" i="24"/>
  <c r="AB70" i="24"/>
  <c r="X70" i="24"/>
  <c r="T70" i="24"/>
  <c r="L70" i="24"/>
  <c r="H70" i="24"/>
  <c r="AH70" i="24"/>
  <c r="Z70" i="24"/>
  <c r="R70" i="24"/>
  <c r="P53" i="24"/>
  <c r="P61" i="24"/>
  <c r="AF40" i="24"/>
  <c r="AB40" i="24"/>
  <c r="K40" i="24"/>
  <c r="G40" i="24"/>
  <c r="AH52" i="24"/>
  <c r="AD52" i="24"/>
  <c r="Z52" i="24"/>
  <c r="V52" i="24"/>
  <c r="R52" i="24"/>
  <c r="N52" i="24"/>
  <c r="J52" i="24"/>
  <c r="F52" i="24"/>
  <c r="P59" i="24"/>
  <c r="O40" i="24"/>
  <c r="D41" i="24"/>
  <c r="AI40" i="24"/>
  <c r="AI39" i="24" s="1"/>
  <c r="S40" i="24"/>
  <c r="AG40" i="24"/>
  <c r="Q40" i="24"/>
  <c r="L40" i="24"/>
  <c r="D44" i="24"/>
  <c r="P44" i="24"/>
  <c r="P41" i="24"/>
  <c r="AC40" i="24"/>
  <c r="Y40" i="24"/>
  <c r="U40" i="24"/>
  <c r="M40" i="24"/>
  <c r="I40" i="24"/>
  <c r="E40" i="24"/>
  <c r="AH40" i="24"/>
  <c r="AD40" i="24"/>
  <c r="Z40" i="24"/>
  <c r="V40" i="24"/>
  <c r="R40" i="24"/>
  <c r="N40" i="24"/>
  <c r="J40" i="24"/>
  <c r="X40" i="24"/>
  <c r="T40" i="24"/>
  <c r="P12" i="24"/>
  <c r="S39" i="24" l="1"/>
  <c r="W39" i="24"/>
  <c r="W8" i="24" s="1"/>
  <c r="N39" i="24"/>
  <c r="K39" i="24"/>
  <c r="T39" i="24"/>
  <c r="AD39" i="24"/>
  <c r="AB39" i="24"/>
  <c r="AB8" i="24" s="1"/>
  <c r="U13" i="27" s="1"/>
  <c r="U39" i="24"/>
  <c r="F44" i="24"/>
  <c r="F40" i="24" s="1"/>
  <c r="F39" i="24" s="1"/>
  <c r="AA39" i="24"/>
  <c r="W13" i="27"/>
  <c r="I14" i="27"/>
  <c r="E14" i="27" s="1"/>
  <c r="Q39" i="24"/>
  <c r="H39" i="24"/>
  <c r="Z39" i="24"/>
  <c r="M39" i="24"/>
  <c r="AI8" i="24"/>
  <c r="AD8" i="24"/>
  <c r="P52" i="24"/>
  <c r="AE39" i="24"/>
  <c r="AE8" i="24" s="1"/>
  <c r="P77" i="24"/>
  <c r="Y39" i="24"/>
  <c r="O39" i="24"/>
  <c r="L39" i="24"/>
  <c r="G39" i="24"/>
  <c r="G8" i="24" s="1"/>
  <c r="E11" i="30"/>
  <c r="G12" i="30"/>
  <c r="C12" i="30" s="1"/>
  <c r="O14" i="27"/>
  <c r="AG39" i="24"/>
  <c r="AG8" i="24" s="1"/>
  <c r="X39" i="24"/>
  <c r="X8" i="24" s="1"/>
  <c r="E39" i="24"/>
  <c r="D79" i="24"/>
  <c r="D78" i="24" s="1"/>
  <c r="D77" i="24" s="1"/>
  <c r="P58" i="24"/>
  <c r="AF39" i="24"/>
  <c r="AF8" i="24" s="1"/>
  <c r="I39" i="24"/>
  <c r="AC39" i="24"/>
  <c r="AC8" i="24" s="1"/>
  <c r="P76" i="24"/>
  <c r="V75" i="24"/>
  <c r="V74" i="24" s="1"/>
  <c r="V73" i="24" s="1"/>
  <c r="R39" i="24"/>
  <c r="AH39" i="24"/>
  <c r="AH8" i="24" s="1"/>
  <c r="D40" i="24"/>
  <c r="D39" i="24" s="1"/>
  <c r="V39" i="24"/>
  <c r="J39" i="24"/>
  <c r="P40" i="24"/>
  <c r="D12" i="24"/>
  <c r="D11" i="24" s="1"/>
  <c r="D10" i="24" s="1"/>
  <c r="D9" i="24" s="1"/>
  <c r="P11" i="24"/>
  <c r="P10" i="24" s="1"/>
  <c r="P9" i="24" s="1"/>
  <c r="U12" i="27"/>
  <c r="Y8" i="24" l="1"/>
  <c r="U11" i="27"/>
  <c r="Q8" i="24"/>
  <c r="R8" i="24"/>
  <c r="AA11" i="27"/>
  <c r="Y11" i="27"/>
  <c r="M11" i="27"/>
  <c r="W12" i="27"/>
  <c r="G12" i="27" s="1"/>
  <c r="P39" i="24"/>
  <c r="G13" i="27"/>
  <c r="C14" i="27"/>
  <c r="S12" i="27"/>
  <c r="Q12" i="27" s="1"/>
  <c r="P73" i="24"/>
  <c r="V72" i="24"/>
  <c r="V71" i="24" s="1"/>
  <c r="V70" i="24" s="1"/>
  <c r="V8" i="24" s="1"/>
  <c r="D76" i="24"/>
  <c r="D75" i="24" s="1"/>
  <c r="D74" i="24" s="1"/>
  <c r="P75" i="24"/>
  <c r="P74" i="24" s="1"/>
  <c r="O8" i="24"/>
  <c r="S8" i="24"/>
  <c r="L8" i="24"/>
  <c r="F8" i="24"/>
  <c r="K8" i="24"/>
  <c r="E8" i="24"/>
  <c r="S13" i="27" l="1"/>
  <c r="Q13" i="27" s="1"/>
  <c r="O13" i="27" s="1"/>
  <c r="O12" i="27"/>
  <c r="W11" i="27"/>
  <c r="G11" i="27"/>
  <c r="G14" i="30"/>
  <c r="C14" i="30" s="1"/>
  <c r="I11" i="30"/>
  <c r="P72" i="24"/>
  <c r="P71" i="24" s="1"/>
  <c r="P70" i="24" s="1"/>
  <c r="D73" i="24"/>
  <c r="D72" i="24" s="1"/>
  <c r="D71" i="24" s="1"/>
  <c r="D70" i="24" s="1"/>
  <c r="M8" i="24"/>
  <c r="J8" i="24"/>
  <c r="K13" i="27" s="1"/>
  <c r="I13" i="27" s="1"/>
  <c r="N8" i="24"/>
  <c r="K12" i="27"/>
  <c r="O11" i="27" l="1"/>
  <c r="S11" i="27"/>
  <c r="Q11" i="27"/>
  <c r="E13" i="27"/>
  <c r="K11" i="27"/>
  <c r="I12" i="27"/>
  <c r="C13" i="27"/>
  <c r="G11" i="30"/>
  <c r="P8" i="24"/>
  <c r="D8" i="24" l="1"/>
  <c r="C12" i="27"/>
  <c r="C11" i="27" s="1"/>
  <c r="E12" i="27"/>
  <c r="E11" i="27" s="1"/>
  <c r="I11" i="27"/>
  <c r="C11" i="30"/>
  <c r="B88" i="24"/>
  <c r="B44" i="24"/>
  <c r="B55" i="24" s="1"/>
  <c r="B61" i="24" s="1"/>
  <c r="B80" i="24" s="1"/>
  <c r="B41" i="24"/>
  <c r="B53" i="24" l="1"/>
  <c r="B59" i="24"/>
  <c r="B72" i="24" s="1"/>
  <c r="B75" i="24" s="1"/>
  <c r="B78" i="24" s="1"/>
  <c r="K14" i="28" l="1"/>
  <c r="I14" i="28" s="1"/>
  <c r="U14" i="28" l="1"/>
  <c r="S14" i="28"/>
  <c r="Q14" i="28" s="1"/>
  <c r="O14" i="28" s="1"/>
  <c r="C14" i="28" s="1"/>
  <c r="E14" i="28" l="1"/>
  <c r="E102" i="21"/>
  <c r="F102" i="21"/>
  <c r="G102" i="21"/>
  <c r="H102" i="21"/>
  <c r="I102" i="21"/>
  <c r="J102" i="21"/>
  <c r="K102" i="21"/>
  <c r="L102" i="21"/>
  <c r="M102" i="21"/>
  <c r="N102" i="21"/>
  <c r="O102" i="21"/>
  <c r="Q102" i="21"/>
  <c r="R102" i="21"/>
  <c r="S102" i="21"/>
  <c r="T102" i="21"/>
  <c r="U102" i="21"/>
  <c r="V102" i="21"/>
  <c r="V101" i="21" s="1"/>
  <c r="W102" i="21"/>
  <c r="X102" i="21"/>
  <c r="Y102" i="21"/>
  <c r="Z102" i="21"/>
  <c r="AA102" i="21"/>
  <c r="AB102" i="21"/>
  <c r="AC102" i="21"/>
  <c r="AD102" i="21"/>
  <c r="AE102" i="21"/>
  <c r="AF102" i="21"/>
  <c r="AG102" i="21"/>
  <c r="AH102" i="21"/>
  <c r="E104" i="21"/>
  <c r="F104" i="21"/>
  <c r="G104" i="21"/>
  <c r="H104" i="21"/>
  <c r="I104" i="21"/>
  <c r="J104" i="21"/>
  <c r="J101" i="21" s="1"/>
  <c r="K104" i="21"/>
  <c r="L104" i="21"/>
  <c r="M104" i="21"/>
  <c r="N104" i="21"/>
  <c r="O104" i="21"/>
  <c r="Q104" i="21"/>
  <c r="Q101" i="21" s="1"/>
  <c r="R104" i="21"/>
  <c r="S104" i="21"/>
  <c r="T104" i="21"/>
  <c r="U104" i="21"/>
  <c r="V104" i="21"/>
  <c r="W104" i="21"/>
  <c r="X104" i="21"/>
  <c r="Y104" i="21"/>
  <c r="Z104" i="21"/>
  <c r="AA104" i="21"/>
  <c r="AB104" i="21"/>
  <c r="AC104" i="21"/>
  <c r="AD104" i="21"/>
  <c r="AE104" i="21"/>
  <c r="AF104" i="21"/>
  <c r="AG104" i="21"/>
  <c r="AH104" i="21"/>
  <c r="AI104" i="21"/>
  <c r="E96" i="21"/>
  <c r="E95" i="21" s="1"/>
  <c r="F96" i="21"/>
  <c r="F95" i="21" s="1"/>
  <c r="G96" i="21"/>
  <c r="G95" i="21" s="1"/>
  <c r="H96" i="21"/>
  <c r="H95" i="21" s="1"/>
  <c r="I96" i="21"/>
  <c r="I95" i="21" s="1"/>
  <c r="J96" i="21"/>
  <c r="J95" i="21" s="1"/>
  <c r="K96" i="21"/>
  <c r="K95" i="21" s="1"/>
  <c r="L96" i="21"/>
  <c r="L95" i="21" s="1"/>
  <c r="M96" i="21"/>
  <c r="M95" i="21" s="1"/>
  <c r="N96" i="21"/>
  <c r="N95" i="21" s="1"/>
  <c r="O96" i="21"/>
  <c r="O95" i="21" s="1"/>
  <c r="Q96" i="21"/>
  <c r="Q95" i="21" s="1"/>
  <c r="R96" i="21"/>
  <c r="R95" i="21" s="1"/>
  <c r="S96" i="21"/>
  <c r="S95" i="21" s="1"/>
  <c r="T96" i="21"/>
  <c r="T95" i="21" s="1"/>
  <c r="U96" i="21"/>
  <c r="U95" i="21" s="1"/>
  <c r="V96" i="21"/>
  <c r="V95" i="21" s="1"/>
  <c r="W96" i="21"/>
  <c r="W95" i="21" s="1"/>
  <c r="X96" i="21"/>
  <c r="X95" i="21" s="1"/>
  <c r="Y96" i="21"/>
  <c r="Y95" i="21" s="1"/>
  <c r="Z96" i="21"/>
  <c r="Z95" i="21" s="1"/>
  <c r="AA96" i="21"/>
  <c r="AA95" i="21" s="1"/>
  <c r="AB96" i="21"/>
  <c r="AB95" i="21" s="1"/>
  <c r="AC96" i="21"/>
  <c r="AC95" i="21" s="1"/>
  <c r="AD96" i="21"/>
  <c r="AD95" i="21" s="1"/>
  <c r="AE96" i="21"/>
  <c r="AE95" i="21" s="1"/>
  <c r="AF96" i="21"/>
  <c r="AF95" i="21" s="1"/>
  <c r="AG96" i="21"/>
  <c r="AG95" i="21" s="1"/>
  <c r="AH96" i="21"/>
  <c r="AH95" i="21" s="1"/>
  <c r="L98" i="21"/>
  <c r="E99" i="21"/>
  <c r="E98" i="21" s="1"/>
  <c r="F99" i="21"/>
  <c r="F98" i="21" s="1"/>
  <c r="G99" i="21"/>
  <c r="G98" i="21" s="1"/>
  <c r="H99" i="21"/>
  <c r="H98" i="21" s="1"/>
  <c r="I99" i="21"/>
  <c r="I98" i="21" s="1"/>
  <c r="J99" i="21"/>
  <c r="J98" i="21" s="1"/>
  <c r="K99" i="21"/>
  <c r="K98" i="21" s="1"/>
  <c r="L99" i="21"/>
  <c r="M99" i="21"/>
  <c r="M98" i="21" s="1"/>
  <c r="N99" i="21"/>
  <c r="N98" i="21" s="1"/>
  <c r="O99" i="21"/>
  <c r="O98" i="21" s="1"/>
  <c r="Q99" i="21"/>
  <c r="Q98" i="21" s="1"/>
  <c r="R99" i="21"/>
  <c r="R98" i="21" s="1"/>
  <c r="S99" i="21"/>
  <c r="S98" i="21" s="1"/>
  <c r="T99" i="21"/>
  <c r="T98" i="21" s="1"/>
  <c r="U99" i="21"/>
  <c r="U98" i="21" s="1"/>
  <c r="V99" i="21"/>
  <c r="V98" i="21" s="1"/>
  <c r="V94" i="21" s="1"/>
  <c r="W99" i="21"/>
  <c r="W98" i="21" s="1"/>
  <c r="X99" i="21"/>
  <c r="X98" i="21" s="1"/>
  <c r="Y99" i="21"/>
  <c r="Y98" i="21" s="1"/>
  <c r="Z99" i="21"/>
  <c r="Z98" i="21" s="1"/>
  <c r="Z94" i="21" s="1"/>
  <c r="AA99" i="21"/>
  <c r="AA98" i="21" s="1"/>
  <c r="AB99" i="21"/>
  <c r="AB98" i="21" s="1"/>
  <c r="AC99" i="21"/>
  <c r="AC98" i="21" s="1"/>
  <c r="AD99" i="21"/>
  <c r="AD98" i="21" s="1"/>
  <c r="AD94" i="21" s="1"/>
  <c r="AE99" i="21"/>
  <c r="AE98" i="21" s="1"/>
  <c r="AF99" i="21"/>
  <c r="AF98" i="21" s="1"/>
  <c r="AG99" i="21"/>
  <c r="AG98" i="21" s="1"/>
  <c r="AH99" i="21"/>
  <c r="AH98" i="21" s="1"/>
  <c r="E91" i="21"/>
  <c r="F91" i="21"/>
  <c r="G91" i="21"/>
  <c r="H91" i="21"/>
  <c r="I91" i="21"/>
  <c r="J91" i="21"/>
  <c r="K91" i="21"/>
  <c r="L91" i="21"/>
  <c r="M91" i="21"/>
  <c r="N91" i="21"/>
  <c r="O91" i="21"/>
  <c r="Q91" i="21"/>
  <c r="R91" i="21"/>
  <c r="S91" i="21"/>
  <c r="T91" i="21"/>
  <c r="U91" i="21"/>
  <c r="V91" i="21"/>
  <c r="W91" i="21"/>
  <c r="X91" i="21"/>
  <c r="Y91" i="21"/>
  <c r="Z91" i="21"/>
  <c r="AA91" i="21"/>
  <c r="AB91" i="21"/>
  <c r="AC91" i="21"/>
  <c r="AD91" i="21"/>
  <c r="AE91" i="21"/>
  <c r="AF91" i="21"/>
  <c r="AG91" i="21"/>
  <c r="AH91" i="21"/>
  <c r="AI91" i="21"/>
  <c r="E80" i="21"/>
  <c r="F80" i="21"/>
  <c r="G80" i="21"/>
  <c r="H80" i="21"/>
  <c r="I80" i="21"/>
  <c r="J80" i="21"/>
  <c r="K80" i="21"/>
  <c r="L80" i="21"/>
  <c r="M80" i="21"/>
  <c r="N80" i="21"/>
  <c r="O80" i="21"/>
  <c r="Q80" i="21"/>
  <c r="R80" i="21"/>
  <c r="S80" i="21"/>
  <c r="T80" i="21"/>
  <c r="U80" i="21"/>
  <c r="V80" i="21"/>
  <c r="W80" i="21"/>
  <c r="X80" i="21"/>
  <c r="Y80" i="21"/>
  <c r="Z80" i="21"/>
  <c r="AA80" i="21"/>
  <c r="AB80" i="21"/>
  <c r="AC80" i="21"/>
  <c r="AD80" i="21"/>
  <c r="AE80" i="21"/>
  <c r="AF80" i="21"/>
  <c r="AG80" i="21"/>
  <c r="AH80" i="21"/>
  <c r="E82" i="21"/>
  <c r="F82" i="21"/>
  <c r="G82" i="21"/>
  <c r="H82" i="21"/>
  <c r="I82" i="21"/>
  <c r="J82" i="21"/>
  <c r="K82" i="21"/>
  <c r="L82" i="21"/>
  <c r="M82" i="21"/>
  <c r="M79" i="21" s="1"/>
  <c r="N82" i="21"/>
  <c r="O82" i="21"/>
  <c r="Q82" i="21"/>
  <c r="R82" i="21"/>
  <c r="S82" i="21"/>
  <c r="T82" i="21"/>
  <c r="U82" i="21"/>
  <c r="V82" i="21"/>
  <c r="W82" i="21"/>
  <c r="X82" i="21"/>
  <c r="Y82" i="21"/>
  <c r="Z82" i="21"/>
  <c r="AA82" i="21"/>
  <c r="AB82" i="21"/>
  <c r="AC82" i="21"/>
  <c r="AD82" i="21"/>
  <c r="AE82" i="21"/>
  <c r="AF82" i="21"/>
  <c r="AG82" i="21"/>
  <c r="AH82" i="21"/>
  <c r="AI82" i="21"/>
  <c r="E68" i="21"/>
  <c r="F68" i="21"/>
  <c r="G68" i="21"/>
  <c r="H68" i="21"/>
  <c r="I68" i="21"/>
  <c r="J68" i="21"/>
  <c r="K68" i="21"/>
  <c r="L68" i="21"/>
  <c r="M68" i="21"/>
  <c r="N68" i="21"/>
  <c r="O68" i="21"/>
  <c r="Q68" i="21"/>
  <c r="R68" i="21"/>
  <c r="S68" i="21"/>
  <c r="T68" i="21"/>
  <c r="U68" i="21"/>
  <c r="V68" i="21"/>
  <c r="W68" i="21"/>
  <c r="X68" i="21"/>
  <c r="Y68" i="21"/>
  <c r="Z68" i="21"/>
  <c r="AA68" i="21"/>
  <c r="AB68" i="21"/>
  <c r="AC68" i="21"/>
  <c r="AD68" i="21"/>
  <c r="AE68" i="21"/>
  <c r="AF68" i="21"/>
  <c r="AG68" i="21"/>
  <c r="AH68" i="21"/>
  <c r="AI68" i="21"/>
  <c r="AI67" i="21" s="1"/>
  <c r="E70" i="21"/>
  <c r="E67" i="21" s="1"/>
  <c r="F70" i="21"/>
  <c r="G70" i="21"/>
  <c r="G67" i="21" s="1"/>
  <c r="H70" i="21"/>
  <c r="I70" i="21"/>
  <c r="J70" i="21"/>
  <c r="K70" i="21"/>
  <c r="K67" i="21" s="1"/>
  <c r="L70" i="21"/>
  <c r="M70" i="21"/>
  <c r="M67" i="21" s="1"/>
  <c r="N70" i="21"/>
  <c r="O70" i="21"/>
  <c r="Q70" i="21"/>
  <c r="R70" i="21"/>
  <c r="S70" i="21"/>
  <c r="T70" i="21"/>
  <c r="U70" i="21"/>
  <c r="V70" i="21"/>
  <c r="W70" i="21"/>
  <c r="X70" i="21"/>
  <c r="Y70" i="21"/>
  <c r="Z70" i="21"/>
  <c r="AA70" i="21"/>
  <c r="AB70" i="21"/>
  <c r="AC70" i="21"/>
  <c r="AD70" i="21"/>
  <c r="AE70" i="21"/>
  <c r="AF70" i="21"/>
  <c r="AG70" i="21"/>
  <c r="AH70" i="21"/>
  <c r="E58" i="21"/>
  <c r="F58" i="21"/>
  <c r="G58" i="21"/>
  <c r="H58" i="21"/>
  <c r="I58" i="21"/>
  <c r="J58" i="21"/>
  <c r="K58" i="21"/>
  <c r="L58" i="21"/>
  <c r="M58" i="21"/>
  <c r="N58" i="21"/>
  <c r="O58" i="21"/>
  <c r="Q58" i="21"/>
  <c r="R58" i="21"/>
  <c r="S58" i="21"/>
  <c r="T58" i="21"/>
  <c r="U58" i="21"/>
  <c r="V58" i="21"/>
  <c r="W58" i="21"/>
  <c r="X58" i="21"/>
  <c r="Y58" i="21"/>
  <c r="Z58" i="21"/>
  <c r="AA58" i="21"/>
  <c r="AB58" i="21"/>
  <c r="AC58" i="21"/>
  <c r="AD58" i="21"/>
  <c r="AE58" i="21"/>
  <c r="AF58" i="21"/>
  <c r="AG58" i="21"/>
  <c r="AH58" i="21"/>
  <c r="E55" i="21"/>
  <c r="F55" i="21"/>
  <c r="G55" i="21"/>
  <c r="H55" i="21"/>
  <c r="I55" i="21"/>
  <c r="J55" i="21"/>
  <c r="K55" i="21"/>
  <c r="L55" i="21"/>
  <c r="M55" i="21"/>
  <c r="N55" i="21"/>
  <c r="O55" i="21"/>
  <c r="Q55" i="21"/>
  <c r="R55" i="21"/>
  <c r="S55" i="21"/>
  <c r="S54" i="21" s="1"/>
  <c r="T55" i="21"/>
  <c r="U55" i="21"/>
  <c r="V55" i="21"/>
  <c r="W55" i="21"/>
  <c r="X55" i="21"/>
  <c r="Y55" i="21"/>
  <c r="Z55" i="21"/>
  <c r="AA55" i="21"/>
  <c r="AA54" i="21" s="1"/>
  <c r="AB55" i="21"/>
  <c r="AC55" i="21"/>
  <c r="AD55" i="21"/>
  <c r="AE55" i="21"/>
  <c r="AF55" i="21"/>
  <c r="AG55" i="21"/>
  <c r="AH55" i="21"/>
  <c r="E42" i="21"/>
  <c r="F42" i="21"/>
  <c r="G42" i="21"/>
  <c r="H42" i="21"/>
  <c r="I42" i="21"/>
  <c r="J42" i="21"/>
  <c r="K42" i="21"/>
  <c r="L42" i="21"/>
  <c r="M42" i="21"/>
  <c r="N42" i="21"/>
  <c r="O42" i="21"/>
  <c r="Q42" i="21"/>
  <c r="R42" i="21"/>
  <c r="S42" i="21"/>
  <c r="T42" i="21"/>
  <c r="U42" i="21"/>
  <c r="V42" i="21"/>
  <c r="W42" i="21"/>
  <c r="X42" i="21"/>
  <c r="Y42" i="21"/>
  <c r="Z42" i="21"/>
  <c r="AA42" i="21"/>
  <c r="AB42" i="21"/>
  <c r="AC42" i="21"/>
  <c r="AD42" i="21"/>
  <c r="AE42" i="21"/>
  <c r="AF42" i="21"/>
  <c r="AG42" i="21"/>
  <c r="AH42" i="21"/>
  <c r="AI42" i="21"/>
  <c r="AI41" i="21" s="1"/>
  <c r="E44" i="21"/>
  <c r="F44" i="21"/>
  <c r="F41" i="21" s="1"/>
  <c r="G44" i="21"/>
  <c r="G41" i="21" s="1"/>
  <c r="H44" i="21"/>
  <c r="I44" i="21"/>
  <c r="J44" i="21"/>
  <c r="K44" i="21"/>
  <c r="L44" i="21"/>
  <c r="M44" i="21"/>
  <c r="N44" i="21"/>
  <c r="O44" i="21"/>
  <c r="O41" i="21" s="1"/>
  <c r="Q44" i="21"/>
  <c r="R44" i="21"/>
  <c r="S44" i="21"/>
  <c r="T44" i="21"/>
  <c r="U44" i="21"/>
  <c r="V44" i="21"/>
  <c r="W44" i="21"/>
  <c r="W41" i="21" s="1"/>
  <c r="X44" i="21"/>
  <c r="Y44" i="21"/>
  <c r="Z44" i="21"/>
  <c r="AA44" i="21"/>
  <c r="AA41" i="21" s="1"/>
  <c r="AB44" i="21"/>
  <c r="AC44" i="21"/>
  <c r="AD44" i="21"/>
  <c r="AE44" i="21"/>
  <c r="AF44" i="21"/>
  <c r="AG44" i="21"/>
  <c r="AH44" i="21"/>
  <c r="E30" i="21"/>
  <c r="F30" i="21"/>
  <c r="G30" i="21"/>
  <c r="H30" i="21"/>
  <c r="I30" i="21"/>
  <c r="J30" i="21"/>
  <c r="K30" i="21"/>
  <c r="L30" i="21"/>
  <c r="M30" i="21"/>
  <c r="N30" i="21"/>
  <c r="O30" i="21"/>
  <c r="Q30" i="21"/>
  <c r="R30" i="21"/>
  <c r="S30" i="21"/>
  <c r="T30" i="21"/>
  <c r="U30" i="21"/>
  <c r="V30" i="21"/>
  <c r="W30" i="21"/>
  <c r="X30" i="21"/>
  <c r="Y30" i="21"/>
  <c r="Z30" i="21"/>
  <c r="AA30" i="21"/>
  <c r="AB30" i="21"/>
  <c r="AC30" i="21"/>
  <c r="AD30" i="21"/>
  <c r="AE30" i="21"/>
  <c r="AF30" i="21"/>
  <c r="AG30" i="21"/>
  <c r="AH30" i="21"/>
  <c r="E32" i="21"/>
  <c r="F32" i="21"/>
  <c r="G32" i="21"/>
  <c r="H32" i="21"/>
  <c r="I32" i="21"/>
  <c r="J32" i="21"/>
  <c r="K32" i="21"/>
  <c r="L32" i="21"/>
  <c r="M32" i="21"/>
  <c r="N32" i="21"/>
  <c r="O32" i="21"/>
  <c r="Q32" i="21"/>
  <c r="R32" i="21"/>
  <c r="S32" i="21"/>
  <c r="T32" i="21"/>
  <c r="U32" i="21"/>
  <c r="V32" i="21"/>
  <c r="W32" i="21"/>
  <c r="X32" i="21"/>
  <c r="Y32" i="21"/>
  <c r="Z32" i="21"/>
  <c r="AA32" i="21"/>
  <c r="AA29" i="21" s="1"/>
  <c r="AB32" i="21"/>
  <c r="AC32" i="21"/>
  <c r="AD32" i="21"/>
  <c r="AE32" i="21"/>
  <c r="AF32" i="21"/>
  <c r="AG32" i="21"/>
  <c r="AH32" i="21"/>
  <c r="E17" i="21"/>
  <c r="F17" i="21"/>
  <c r="G17" i="21"/>
  <c r="H17" i="21"/>
  <c r="I17" i="21"/>
  <c r="J17" i="21"/>
  <c r="K17" i="21"/>
  <c r="L17" i="21"/>
  <c r="M17" i="21"/>
  <c r="N17" i="21"/>
  <c r="O17" i="21"/>
  <c r="Q17" i="21"/>
  <c r="R17" i="21"/>
  <c r="S17" i="21"/>
  <c r="T17" i="21"/>
  <c r="U17" i="21"/>
  <c r="V17" i="21"/>
  <c r="W17" i="21"/>
  <c r="X17" i="21"/>
  <c r="Y17" i="21"/>
  <c r="Z17" i="21"/>
  <c r="AA17" i="21"/>
  <c r="AB17" i="21"/>
  <c r="AC17" i="21"/>
  <c r="AD17" i="21"/>
  <c r="AE17" i="21"/>
  <c r="AF17" i="21"/>
  <c r="AG17" i="21"/>
  <c r="AH17" i="21"/>
  <c r="AI17" i="21"/>
  <c r="AI16" i="21" s="1"/>
  <c r="AI8" i="21" s="1"/>
  <c r="E19" i="21"/>
  <c r="F19" i="21"/>
  <c r="G19" i="21"/>
  <c r="H19" i="21"/>
  <c r="H16" i="21" s="1"/>
  <c r="I19" i="21"/>
  <c r="J19" i="21"/>
  <c r="K19" i="21"/>
  <c r="L19" i="21"/>
  <c r="M19" i="21"/>
  <c r="N19" i="21"/>
  <c r="O19" i="21"/>
  <c r="Q19" i="21"/>
  <c r="Q16" i="21" s="1"/>
  <c r="R19" i="21"/>
  <c r="S19" i="21"/>
  <c r="T19" i="21"/>
  <c r="U19" i="21"/>
  <c r="U16" i="21" s="1"/>
  <c r="V19" i="21"/>
  <c r="W19" i="21"/>
  <c r="X19" i="21"/>
  <c r="Y19" i="21"/>
  <c r="Z19" i="21"/>
  <c r="AA19" i="21"/>
  <c r="AB19" i="21"/>
  <c r="AC19" i="21"/>
  <c r="AC16" i="21" s="1"/>
  <c r="AD19" i="21"/>
  <c r="AE19" i="21"/>
  <c r="AF19" i="21"/>
  <c r="AG19" i="21"/>
  <c r="AG16" i="21" s="1"/>
  <c r="AH19" i="21"/>
  <c r="E14" i="21"/>
  <c r="F14" i="21"/>
  <c r="G14" i="21"/>
  <c r="H14" i="21"/>
  <c r="I14" i="21"/>
  <c r="J14" i="21"/>
  <c r="K14" i="21"/>
  <c r="L14" i="21"/>
  <c r="M14" i="21"/>
  <c r="N14" i="21"/>
  <c r="O14" i="21"/>
  <c r="Q14" i="21"/>
  <c r="R14" i="21"/>
  <c r="S14" i="21"/>
  <c r="T14" i="21"/>
  <c r="U14" i="21"/>
  <c r="V14" i="21"/>
  <c r="W14" i="21"/>
  <c r="X14" i="21"/>
  <c r="Y14" i="21"/>
  <c r="Z14" i="21"/>
  <c r="AA14" i="21"/>
  <c r="AB14" i="21"/>
  <c r="AC14" i="21"/>
  <c r="AD14" i="21"/>
  <c r="AE14" i="21"/>
  <c r="AF14" i="21"/>
  <c r="AG14" i="21"/>
  <c r="AH14" i="21"/>
  <c r="E11" i="21"/>
  <c r="E10" i="21" s="1"/>
  <c r="F11" i="21"/>
  <c r="F10" i="21" s="1"/>
  <c r="G11" i="21"/>
  <c r="G10" i="21" s="1"/>
  <c r="G9" i="21" s="1"/>
  <c r="H11" i="21"/>
  <c r="H10" i="21" s="1"/>
  <c r="I10" i="21"/>
  <c r="J11" i="21"/>
  <c r="J10" i="21" s="1"/>
  <c r="K11" i="21"/>
  <c r="K10" i="21" s="1"/>
  <c r="K9" i="21" s="1"/>
  <c r="L11" i="21"/>
  <c r="L10" i="21" s="1"/>
  <c r="M11" i="21"/>
  <c r="M10" i="21" s="1"/>
  <c r="N11" i="21"/>
  <c r="N10" i="21" s="1"/>
  <c r="O11" i="21"/>
  <c r="O10" i="21" s="1"/>
  <c r="O9" i="21" s="1"/>
  <c r="Q11" i="21"/>
  <c r="Q10" i="21" s="1"/>
  <c r="R11" i="21"/>
  <c r="R10" i="21" s="1"/>
  <c r="S11" i="21"/>
  <c r="S10" i="21" s="1"/>
  <c r="T10" i="21"/>
  <c r="T9" i="21" s="1"/>
  <c r="U11" i="21"/>
  <c r="U10" i="21" s="1"/>
  <c r="V11" i="21"/>
  <c r="V10" i="21" s="1"/>
  <c r="W11" i="21"/>
  <c r="W10" i="21" s="1"/>
  <c r="X10" i="21"/>
  <c r="X9" i="21" s="1"/>
  <c r="Y11" i="21"/>
  <c r="Y10" i="21" s="1"/>
  <c r="Z11" i="21"/>
  <c r="Z10" i="21" s="1"/>
  <c r="AA11" i="21"/>
  <c r="AA10" i="21" s="1"/>
  <c r="AA9" i="21" s="1"/>
  <c r="AB11" i="21"/>
  <c r="AB10" i="21" s="1"/>
  <c r="AB9" i="21" s="1"/>
  <c r="AC11" i="21"/>
  <c r="AC10" i="21" s="1"/>
  <c r="AD11" i="21"/>
  <c r="AD10" i="21" s="1"/>
  <c r="AE11" i="21"/>
  <c r="AE10" i="21" s="1"/>
  <c r="AF11" i="21"/>
  <c r="AF10" i="21" s="1"/>
  <c r="AF9" i="21" s="1"/>
  <c r="AG11" i="21"/>
  <c r="AG10" i="21" s="1"/>
  <c r="AG9" i="21" s="1"/>
  <c r="AH11" i="21"/>
  <c r="AH10" i="21" s="1"/>
  <c r="P12" i="21"/>
  <c r="D12" i="21" s="1"/>
  <c r="P13" i="21"/>
  <c r="D13" i="21" s="1"/>
  <c r="P15" i="21"/>
  <c r="P14" i="21" s="1"/>
  <c r="P18" i="21"/>
  <c r="D18" i="21" s="1"/>
  <c r="D17" i="21" s="1"/>
  <c r="P20" i="21"/>
  <c r="D20" i="21" s="1"/>
  <c r="P21" i="21"/>
  <c r="P22" i="21"/>
  <c r="D22" i="21" s="1"/>
  <c r="P23" i="21"/>
  <c r="D23" i="21" s="1"/>
  <c r="P24" i="21"/>
  <c r="D24" i="21" s="1"/>
  <c r="P25" i="21"/>
  <c r="D25" i="21" s="1"/>
  <c r="P26" i="21"/>
  <c r="D26" i="21" s="1"/>
  <c r="P27" i="21"/>
  <c r="P31" i="21"/>
  <c r="P30" i="21" s="1"/>
  <c r="P33" i="21"/>
  <c r="P34" i="21"/>
  <c r="D34" i="21" s="1"/>
  <c r="P35" i="21"/>
  <c r="D35" i="21" s="1"/>
  <c r="P36" i="21"/>
  <c r="D36" i="21" s="1"/>
  <c r="P37" i="21"/>
  <c r="D37" i="21" s="1"/>
  <c r="P38" i="21"/>
  <c r="D38" i="21" s="1"/>
  <c r="P39" i="21"/>
  <c r="D39" i="21" s="1"/>
  <c r="P40" i="21"/>
  <c r="D40" i="21" s="1"/>
  <c r="P43" i="21"/>
  <c r="P45" i="21"/>
  <c r="D45" i="21" s="1"/>
  <c r="P46" i="21"/>
  <c r="D46" i="21" s="1"/>
  <c r="P47" i="21"/>
  <c r="D47" i="21" s="1"/>
  <c r="P48" i="21"/>
  <c r="D48" i="21" s="1"/>
  <c r="P49" i="21"/>
  <c r="D49" i="21" s="1"/>
  <c r="P50" i="21"/>
  <c r="D50" i="21" s="1"/>
  <c r="P51" i="21"/>
  <c r="D51" i="21" s="1"/>
  <c r="P52" i="21"/>
  <c r="D52" i="21" s="1"/>
  <c r="P56" i="21"/>
  <c r="D56" i="21" s="1"/>
  <c r="P57" i="21"/>
  <c r="D57" i="21" s="1"/>
  <c r="P61" i="21"/>
  <c r="D61" i="21" s="1"/>
  <c r="P62" i="21"/>
  <c r="D62" i="21" s="1"/>
  <c r="P63" i="21"/>
  <c r="D63" i="21" s="1"/>
  <c r="P64" i="21"/>
  <c r="D64" i="21" s="1"/>
  <c r="P65" i="21"/>
  <c r="D65" i="21" s="1"/>
  <c r="P66" i="21"/>
  <c r="D66" i="21" s="1"/>
  <c r="P69" i="21"/>
  <c r="P68" i="21" s="1"/>
  <c r="P71" i="21"/>
  <c r="D71" i="21" s="1"/>
  <c r="P72" i="21"/>
  <c r="D72" i="21" s="1"/>
  <c r="P73" i="21"/>
  <c r="P74" i="21"/>
  <c r="D74" i="21" s="1"/>
  <c r="P75" i="21"/>
  <c r="P76" i="21"/>
  <c r="D76" i="21" s="1"/>
  <c r="P77" i="21"/>
  <c r="P78" i="21"/>
  <c r="D78" i="21" s="1"/>
  <c r="P81" i="21"/>
  <c r="P83" i="21"/>
  <c r="D83" i="21" s="1"/>
  <c r="P84" i="21"/>
  <c r="D84" i="21" s="1"/>
  <c r="P85" i="21"/>
  <c r="D85" i="21" s="1"/>
  <c r="P86" i="21"/>
  <c r="D86" i="21" s="1"/>
  <c r="P87" i="21"/>
  <c r="D87" i="21" s="1"/>
  <c r="P88" i="21"/>
  <c r="D88" i="21" s="1"/>
  <c r="P89" i="21"/>
  <c r="D89" i="21" s="1"/>
  <c r="P90" i="21"/>
  <c r="D90" i="21" s="1"/>
  <c r="P92" i="21"/>
  <c r="D92" i="21" s="1"/>
  <c r="P93" i="21"/>
  <c r="D93" i="21" s="1"/>
  <c r="P97" i="21"/>
  <c r="P96" i="21" s="1"/>
  <c r="P95" i="21" s="1"/>
  <c r="P100" i="21"/>
  <c r="P103" i="21"/>
  <c r="P102" i="21" s="1"/>
  <c r="P105" i="21"/>
  <c r="P106" i="21"/>
  <c r="D106" i="21" s="1"/>
  <c r="P107" i="21"/>
  <c r="D107" i="21" s="1"/>
  <c r="P108" i="21"/>
  <c r="D108" i="21" s="1"/>
  <c r="P109" i="21"/>
  <c r="P110" i="21"/>
  <c r="D110" i="21" s="1"/>
  <c r="P111" i="21"/>
  <c r="P112" i="21"/>
  <c r="D112" i="21" s="1"/>
  <c r="D21" i="21"/>
  <c r="D27" i="21"/>
  <c r="D69" i="21"/>
  <c r="D68" i="21" s="1"/>
  <c r="D73" i="21"/>
  <c r="D75" i="21"/>
  <c r="D77" i="21"/>
  <c r="D97" i="21"/>
  <c r="D96" i="21" s="1"/>
  <c r="D95" i="21" s="1"/>
  <c r="D105" i="21"/>
  <c r="D109" i="21"/>
  <c r="D111" i="21"/>
  <c r="B40" i="21"/>
  <c r="B66" i="21" s="1"/>
  <c r="B90" i="21" s="1"/>
  <c r="B112" i="21" s="1"/>
  <c r="B32" i="21"/>
  <c r="B58" i="21" s="1"/>
  <c r="B70" i="21" s="1"/>
  <c r="B82" i="21" s="1"/>
  <c r="B104" i="21" s="1"/>
  <c r="B30" i="21"/>
  <c r="B55" i="21" s="1"/>
  <c r="B80" i="21" s="1"/>
  <c r="B96" i="21" s="1"/>
  <c r="B99" i="21" s="1"/>
  <c r="B102" i="21" s="1"/>
  <c r="K54" i="21" l="1"/>
  <c r="H29" i="21"/>
  <c r="H94" i="21"/>
  <c r="AB16" i="21"/>
  <c r="V16" i="21"/>
  <c r="L29" i="21"/>
  <c r="L94" i="21"/>
  <c r="J41" i="21"/>
  <c r="Y79" i="21"/>
  <c r="D55" i="21"/>
  <c r="W9" i="21"/>
  <c r="Q9" i="21"/>
  <c r="AD16" i="21"/>
  <c r="R16" i="21"/>
  <c r="AE29" i="21"/>
  <c r="X29" i="21"/>
  <c r="AD41" i="21"/>
  <c r="R41" i="21"/>
  <c r="E41" i="21"/>
  <c r="W67" i="21"/>
  <c r="J67" i="21"/>
  <c r="AC79" i="21"/>
  <c r="Q79" i="21"/>
  <c r="AF94" i="21"/>
  <c r="T94" i="21"/>
  <c r="AG101" i="21"/>
  <c r="N101" i="21"/>
  <c r="AF101" i="21"/>
  <c r="Z101" i="21"/>
  <c r="M101" i="21"/>
  <c r="F16" i="21"/>
  <c r="AC41" i="21"/>
  <c r="Q41" i="21"/>
  <c r="AB79" i="21"/>
  <c r="F94" i="21"/>
  <c r="L41" i="21"/>
  <c r="AH16" i="21"/>
  <c r="I16" i="21"/>
  <c r="AB29" i="21"/>
  <c r="O29" i="21"/>
  <c r="AH41" i="21"/>
  <c r="AB41" i="21"/>
  <c r="V41" i="21"/>
  <c r="I41" i="21"/>
  <c r="N67" i="21"/>
  <c r="H67" i="21"/>
  <c r="AG79" i="21"/>
  <c r="U79" i="21"/>
  <c r="AA94" i="21"/>
  <c r="N94" i="21"/>
  <c r="X94" i="21"/>
  <c r="AD101" i="21"/>
  <c r="R101" i="21"/>
  <c r="E101" i="21"/>
  <c r="D91" i="21"/>
  <c r="AG41" i="21"/>
  <c r="U41" i="21"/>
  <c r="H41" i="21"/>
  <c r="Y41" i="21"/>
  <c r="AE9" i="21"/>
  <c r="S9" i="21"/>
  <c r="Z16" i="21"/>
  <c r="AF29" i="21"/>
  <c r="T29" i="21"/>
  <c r="G29" i="21"/>
  <c r="AF41" i="21"/>
  <c r="Z41" i="21"/>
  <c r="M41" i="21"/>
  <c r="L67" i="21"/>
  <c r="F67" i="21"/>
  <c r="AB94" i="21"/>
  <c r="O94" i="21"/>
  <c r="AH101" i="21"/>
  <c r="AB101" i="21"/>
  <c r="Y16" i="21"/>
  <c r="X41" i="21"/>
  <c r="T41" i="21"/>
  <c r="N54" i="21"/>
  <c r="J54" i="21"/>
  <c r="J53" i="21" s="1"/>
  <c r="AH67" i="21"/>
  <c r="AD67" i="21"/>
  <c r="Z67" i="21"/>
  <c r="V67" i="21"/>
  <c r="R67" i="21"/>
  <c r="D103" i="21"/>
  <c r="D102" i="21" s="1"/>
  <c r="D104" i="21"/>
  <c r="P80" i="21"/>
  <c r="D81" i="21"/>
  <c r="D80" i="21" s="1"/>
  <c r="D70" i="21"/>
  <c r="D67" i="21" s="1"/>
  <c r="P19" i="21"/>
  <c r="D11" i="21"/>
  <c r="D10" i="21" s="1"/>
  <c r="P11" i="21"/>
  <c r="P10" i="21" s="1"/>
  <c r="O16" i="21"/>
  <c r="K16" i="21"/>
  <c r="G16" i="21"/>
  <c r="W29" i="21"/>
  <c r="S29" i="21"/>
  <c r="AH54" i="21"/>
  <c r="AD54" i="21"/>
  <c r="Z54" i="21"/>
  <c r="V54" i="21"/>
  <c r="V53" i="21" s="1"/>
  <c r="N79" i="21"/>
  <c r="J79" i="21"/>
  <c r="F79" i="21"/>
  <c r="AC101" i="21"/>
  <c r="Y101" i="21"/>
  <c r="U101" i="21"/>
  <c r="L101" i="21"/>
  <c r="H101" i="21"/>
  <c r="D82" i="21"/>
  <c r="D44" i="21"/>
  <c r="AE16" i="21"/>
  <c r="AA16" i="21"/>
  <c r="W16" i="21"/>
  <c r="S16" i="21"/>
  <c r="N16" i="21"/>
  <c r="J16" i="21"/>
  <c r="AF67" i="21"/>
  <c r="AB67" i="21"/>
  <c r="X67" i="21"/>
  <c r="T67" i="21"/>
  <c r="G94" i="21"/>
  <c r="D31" i="21"/>
  <c r="D30" i="21" s="1"/>
  <c r="AE94" i="21"/>
  <c r="S94" i="21"/>
  <c r="J94" i="21"/>
  <c r="F101" i="21"/>
  <c r="X101" i="21"/>
  <c r="T101" i="21"/>
  <c r="O101" i="21"/>
  <c r="K101" i="21"/>
  <c r="G101" i="21"/>
  <c r="AH9" i="21"/>
  <c r="Z9" i="21"/>
  <c r="R9" i="21"/>
  <c r="J9" i="21"/>
  <c r="M16" i="21"/>
  <c r="E16" i="21"/>
  <c r="AF16" i="21"/>
  <c r="X16" i="21"/>
  <c r="T16" i="21"/>
  <c r="P17" i="21"/>
  <c r="L16" i="21"/>
  <c r="M29" i="21"/>
  <c r="I29" i="21"/>
  <c r="E29" i="21"/>
  <c r="AE41" i="21"/>
  <c r="AG67" i="21"/>
  <c r="AC67" i="21"/>
  <c r="U67" i="21"/>
  <c r="Q67" i="21"/>
  <c r="AA67" i="21"/>
  <c r="S67" i="21"/>
  <c r="L79" i="21"/>
  <c r="AH79" i="21"/>
  <c r="AD79" i="21"/>
  <c r="Z79" i="21"/>
  <c r="V79" i="21"/>
  <c r="R79" i="21"/>
  <c r="I79" i="21"/>
  <c r="E79" i="21"/>
  <c r="I101" i="21"/>
  <c r="AE101" i="21"/>
  <c r="AA101" i="21"/>
  <c r="W101" i="21"/>
  <c r="S101" i="21"/>
  <c r="K94" i="21"/>
  <c r="P9" i="21"/>
  <c r="AG29" i="21"/>
  <c r="AC29" i="21"/>
  <c r="Y29" i="21"/>
  <c r="U29" i="21"/>
  <c r="Q29" i="21"/>
  <c r="P55" i="21"/>
  <c r="P82" i="21"/>
  <c r="W94" i="21"/>
  <c r="D58" i="21"/>
  <c r="D54" i="21" s="1"/>
  <c r="D100" i="21"/>
  <c r="D99" i="21" s="1"/>
  <c r="D98" i="21" s="1"/>
  <c r="D94" i="21" s="1"/>
  <c r="P99" i="21"/>
  <c r="P98" i="21" s="1"/>
  <c r="P94" i="21" s="1"/>
  <c r="P70" i="21"/>
  <c r="P67" i="21" s="1"/>
  <c r="P42" i="21"/>
  <c r="D43" i="21"/>
  <c r="D42" i="21" s="1"/>
  <c r="D41" i="21" s="1"/>
  <c r="P32" i="21"/>
  <c r="P29" i="21" s="1"/>
  <c r="D33" i="21"/>
  <c r="D32" i="21" s="1"/>
  <c r="P44" i="21"/>
  <c r="K29" i="21"/>
  <c r="K41" i="21"/>
  <c r="P58" i="21"/>
  <c r="AH94" i="21"/>
  <c r="R94" i="21"/>
  <c r="P104" i="21"/>
  <c r="P101" i="21" s="1"/>
  <c r="D15" i="21"/>
  <c r="D14" i="21" s="1"/>
  <c r="D19" i="21"/>
  <c r="D16" i="21" s="1"/>
  <c r="Y9" i="21"/>
  <c r="I9" i="21"/>
  <c r="S41" i="21"/>
  <c r="N41" i="21"/>
  <c r="R54" i="21"/>
  <c r="F54" i="21"/>
  <c r="F53" i="21" s="1"/>
  <c r="Y67" i="21"/>
  <c r="I67" i="21"/>
  <c r="AF79" i="21"/>
  <c r="X79" i="21"/>
  <c r="T79" i="21"/>
  <c r="H79" i="21"/>
  <c r="P91" i="21"/>
  <c r="AG94" i="21"/>
  <c r="AC94" i="21"/>
  <c r="Y94" i="21"/>
  <c r="U94" i="21"/>
  <c r="Q94" i="21"/>
  <c r="AE54" i="21"/>
  <c r="W54" i="21"/>
  <c r="O54" i="21"/>
  <c r="G54" i="21"/>
  <c r="G53" i="21" s="1"/>
  <c r="G8" i="21" s="1"/>
  <c r="AE67" i="21"/>
  <c r="O67" i="21"/>
  <c r="M94" i="21"/>
  <c r="I94" i="21"/>
  <c r="E94" i="21"/>
  <c r="L9" i="21"/>
  <c r="H9" i="21"/>
  <c r="AH29" i="21"/>
  <c r="AD29" i="21"/>
  <c r="Z29" i="21"/>
  <c r="V29" i="21"/>
  <c r="R29" i="21"/>
  <c r="N29" i="21"/>
  <c r="J29" i="21"/>
  <c r="J28" i="21" s="1"/>
  <c r="F29" i="21"/>
  <c r="AE79" i="21"/>
  <c r="AA79" i="21"/>
  <c r="AA53" i="21" s="1"/>
  <c r="W79" i="21"/>
  <c r="S79" i="21"/>
  <c r="O79" i="21"/>
  <c r="K79" i="21"/>
  <c r="K53" i="21" s="1"/>
  <c r="K8" i="21" s="1"/>
  <c r="G79" i="21"/>
  <c r="D79" i="21"/>
  <c r="AH53" i="21"/>
  <c r="AG54" i="21"/>
  <c r="AC54" i="21"/>
  <c r="Y54" i="21"/>
  <c r="U54" i="21"/>
  <c r="Q54" i="21"/>
  <c r="M54" i="21"/>
  <c r="M53" i="21" s="1"/>
  <c r="I54" i="21"/>
  <c r="E54" i="21"/>
  <c r="AF54" i="21"/>
  <c r="AB54" i="21"/>
  <c r="X54" i="21"/>
  <c r="T54" i="21"/>
  <c r="L54" i="21"/>
  <c r="L53" i="21" s="1"/>
  <c r="H54" i="21"/>
  <c r="AD9" i="21"/>
  <c r="V9" i="21"/>
  <c r="N9" i="21"/>
  <c r="F9" i="21"/>
  <c r="AC9" i="21"/>
  <c r="U9" i="21"/>
  <c r="M9" i="21"/>
  <c r="E9" i="21"/>
  <c r="B68" i="21"/>
  <c r="Z53" i="21" l="1"/>
  <c r="Z8" i="21" s="1"/>
  <c r="Q53" i="21"/>
  <c r="D9" i="21"/>
  <c r="AA8" i="21"/>
  <c r="V28" i="21"/>
  <c r="S53" i="21"/>
  <c r="S8" i="21" s="1"/>
  <c r="AB28" i="21"/>
  <c r="P28" i="21" s="1"/>
  <c r="AE53" i="21"/>
  <c r="X53" i="21"/>
  <c r="X8" i="21" s="1"/>
  <c r="AE8" i="21"/>
  <c r="AD53" i="21"/>
  <c r="AD8" i="21" s="1"/>
  <c r="U53" i="21"/>
  <c r="U8" i="21" s="1"/>
  <c r="P79" i="21"/>
  <c r="Y53" i="21"/>
  <c r="R53" i="21"/>
  <c r="R8" i="21" s="1"/>
  <c r="P54" i="21"/>
  <c r="D101" i="21"/>
  <c r="N53" i="21"/>
  <c r="N8" i="21" s="1"/>
  <c r="D29" i="21"/>
  <c r="D28" i="21" s="1"/>
  <c r="P16" i="21"/>
  <c r="M8" i="21"/>
  <c r="Q8" i="21"/>
  <c r="V8" i="21"/>
  <c r="S13" i="28" s="1"/>
  <c r="AF53" i="21"/>
  <c r="AF8" i="21" s="1"/>
  <c r="AG53" i="21"/>
  <c r="AG8" i="21" s="1"/>
  <c r="AH8" i="21"/>
  <c r="AB53" i="21"/>
  <c r="AC53" i="21"/>
  <c r="AC8" i="21" s="1"/>
  <c r="T53" i="21"/>
  <c r="T8" i="21" s="1"/>
  <c r="E53" i="21"/>
  <c r="J8" i="21"/>
  <c r="K13" i="28" s="1"/>
  <c r="I13" i="28" s="1"/>
  <c r="L8" i="21"/>
  <c r="O53" i="21"/>
  <c r="O8" i="21" s="1"/>
  <c r="W53" i="21"/>
  <c r="W8" i="21" s="1"/>
  <c r="K12" i="28"/>
  <c r="H53" i="21"/>
  <c r="H8" i="21" s="1"/>
  <c r="I53" i="21"/>
  <c r="I8" i="21" s="1"/>
  <c r="D53" i="21"/>
  <c r="E8" i="21"/>
  <c r="F8" i="21"/>
  <c r="Y8" i="21"/>
  <c r="P41" i="21"/>
  <c r="AB8" i="21" l="1"/>
  <c r="U13" i="28" s="1"/>
  <c r="Q13" i="28" s="1"/>
  <c r="P53" i="21"/>
  <c r="D8" i="21"/>
  <c r="P8" i="21"/>
  <c r="O13" i="28"/>
  <c r="C13" i="28" s="1"/>
  <c r="E13" i="28"/>
  <c r="S12" i="28"/>
  <c r="U12" i="28"/>
  <c r="U11" i="28" s="1"/>
  <c r="K11" i="28"/>
  <c r="I12" i="28"/>
  <c r="I11" i="28" l="1"/>
  <c r="Q12" i="28"/>
  <c r="E12" i="28" s="1"/>
  <c r="E11" i="28" s="1"/>
  <c r="S11" i="28"/>
  <c r="Q11" i="28" l="1"/>
  <c r="O12" i="28"/>
  <c r="O11" i="28" l="1"/>
  <c r="C12" i="28"/>
  <c r="C11" i="28" s="1"/>
  <c r="T13" i="24"/>
  <c r="T11" i="24" s="1"/>
  <c r="T10" i="24" s="1"/>
  <c r="T9" i="24" s="1"/>
  <c r="T8" i="24" s="1"/>
  <c r="AA13" i="24"/>
  <c r="AA11" i="24" s="1"/>
  <c r="AA10" i="24" s="1"/>
  <c r="AA9" i="24" s="1"/>
  <c r="AA8" i="24" s="1"/>
  <c r="Z11" i="24"/>
  <c r="Z10" i="24" s="1"/>
  <c r="Z9" i="24" s="1"/>
  <c r="Z8" i="24" s="1"/>
  <c r="AL10" i="24" s="1"/>
  <c r="H13" i="24" l="1"/>
  <c r="H11" i="24" s="1"/>
  <c r="H10" i="24" s="1"/>
  <c r="H9" i="24" s="1"/>
  <c r="H8" i="24" s="1"/>
  <c r="U13" i="24"/>
  <c r="I13" i="24" l="1"/>
  <c r="I11" i="24" s="1"/>
  <c r="I10" i="24" s="1"/>
  <c r="I9" i="24" s="1"/>
  <c r="I8" i="24" s="1"/>
  <c r="U11" i="24"/>
  <c r="U10" i="24" s="1"/>
  <c r="U9" i="24" s="1"/>
  <c r="U8" i="24" s="1"/>
  <c r="AQ10" i="32"/>
  <c r="AQ9" i="32" s="1"/>
</calcChain>
</file>

<file path=xl/sharedStrings.xml><?xml version="1.0" encoding="utf-8"?>
<sst xmlns="http://schemas.openxmlformats.org/spreadsheetml/2006/main" count="914" uniqueCount="171">
  <si>
    <t>TT</t>
  </si>
  <si>
    <t>Tổng vốn đã được phân bổ</t>
  </si>
  <si>
    <t>Năm 2023 (QĐ số 2115/QĐ-UBND)</t>
  </si>
  <si>
    <t>Tổng</t>
  </si>
  <si>
    <t>STT</t>
  </si>
  <si>
    <t>Tổng cộng</t>
  </si>
  <si>
    <t>Năm 2024 (QĐ số 1712/QĐ-UBND)</t>
  </si>
  <si>
    <t>Tên Dự án/Tiểu dự án</t>
  </si>
  <si>
    <t xml:space="preserve">Đơn vị nhận </t>
  </si>
  <si>
    <t>Lý do điều chuyển</t>
  </si>
  <si>
    <t>Đề xuất điều chuyển để thực hiện</t>
  </si>
  <si>
    <t>Tổng vốn đề xuất điều chuyển</t>
  </si>
  <si>
    <t>Ghi chú</t>
  </si>
  <si>
    <t xml:space="preserve">Cơ sở pháp lý </t>
  </si>
  <si>
    <t>Tên Dự án/Tiểu dự án đề nghị điều chuyển</t>
  </si>
  <si>
    <t xml:space="preserve">Tổng </t>
  </si>
  <si>
    <t>NSTW</t>
  </si>
  <si>
    <t>NSĐP</t>
  </si>
  <si>
    <t>Kết quả giải ngân đến 31/01/2024</t>
  </si>
  <si>
    <t>Kế hoạch vốn đã phân bổ</t>
  </si>
  <si>
    <t>B</t>
  </si>
  <si>
    <t>TỔNG CỘNG = A + B + C</t>
  </si>
  <si>
    <t>(Kèm theo Quyết định số:       /QĐ-UBND ngày     tháng 6 năm 2022 của Ủy ban nhân dân tỉnh)</t>
  </si>
  <si>
    <t>ĐVT: Triệu đồng</t>
  </si>
  <si>
    <t>Danh mục các chương trình</t>
  </si>
  <si>
    <t>Ngân sách Trung ương</t>
  </si>
  <si>
    <t xml:space="preserve">Ngân sách địa phương </t>
  </si>
  <si>
    <t xml:space="preserve">Vốn đầu tư phát triển </t>
  </si>
  <si>
    <t>Vốn sự nghiệp</t>
  </si>
  <si>
    <t>Vốn đầu tư phát triển</t>
  </si>
  <si>
    <t>Ngân sách huyện</t>
  </si>
  <si>
    <t>Ngân sách tỉnh</t>
  </si>
  <si>
    <t>Trước khi điều chỉnh</t>
  </si>
  <si>
    <t>Sau khi điều chỉnh</t>
  </si>
  <si>
    <t>Tổng số (1+2+3)</t>
  </si>
  <si>
    <t>Chương trình mục tiêu quốc gia phát triển kinh tế - xã hội vùng đồng bào dân tộc thiểu số và miền núi</t>
  </si>
  <si>
    <t>Chương trình mục tiêu quốc gia giảm nghèo bền vững</t>
  </si>
  <si>
    <t>Chương trình mục tiêu quốc gia xây dựng nông thôn mới</t>
  </si>
  <si>
    <t>Chương trình/Dự án, tiểu dự án</t>
  </si>
  <si>
    <t>NS tỉnh</t>
  </si>
  <si>
    <t>NS huyện</t>
  </si>
  <si>
    <t>Giảm</t>
  </si>
  <si>
    <t>Lĩnh vực chi</t>
  </si>
  <si>
    <t>Điều chỉnh kế hoạch vốn</t>
  </si>
  <si>
    <t xml:space="preserve">Tăng </t>
  </si>
  <si>
    <t xml:space="preserve"> Ngân sách địa phương </t>
  </si>
  <si>
    <t>KH vốn đã bố trí</t>
  </si>
  <si>
    <t>Cơ sở pháp lý đề nghị điều chuyển</t>
  </si>
  <si>
    <t>KH vốn sau điều chuyển</t>
  </si>
  <si>
    <t>Trước khi điều chuyển</t>
  </si>
  <si>
    <t>Sau khi điều chuyển</t>
  </si>
  <si>
    <t>ĐIỀU CHỈNH DỰ TOÁN NGÂN SÁCH NHÀ NƯỚC THỰC HIỆN 03 CHƯƠNG TRÌNH MỤC TIÊU QUỐC GIA TRÊN ĐỊA BÀN TỈNH ĐẮK NÔNG</t>
  </si>
  <si>
    <t>PHỤ LỤC I</t>
  </si>
  <si>
    <t>Kết quả giải ngân</t>
  </si>
  <si>
    <t xml:space="preserve">KH vốn còn lại </t>
  </si>
  <si>
    <t>4=10+16</t>
  </si>
  <si>
    <t>5=11+17</t>
  </si>
  <si>
    <t>6=12+18</t>
  </si>
  <si>
    <t>7=13+19</t>
  </si>
  <si>
    <t>8=14+20</t>
  </si>
  <si>
    <t>9=15+21</t>
  </si>
  <si>
    <t>12=10-11</t>
  </si>
  <si>
    <t>15=12+13-14</t>
  </si>
  <si>
    <t>24=22-23</t>
  </si>
  <si>
    <t>27=24+25-26</t>
  </si>
  <si>
    <t>30=28-29</t>
  </si>
  <si>
    <t>33=30+31-32</t>
  </si>
  <si>
    <t>16=22+28</t>
  </si>
  <si>
    <t>17=23+29</t>
  </si>
  <si>
    <t>18=24+30</t>
  </si>
  <si>
    <t>19=25+31</t>
  </si>
  <si>
    <t>20=26+32</t>
  </si>
  <si>
    <t>21=27+33</t>
  </si>
  <si>
    <t>Ghi chú: Các dự án/tiểu dự án đề nghị điều chuyển phải ghi rõ các dự án/tiểu dự án đã bố trí vốn tại Nghị quyết/Quyết định nào.</t>
  </si>
  <si>
    <t>PHỤ LỤC III.1: BẢNG TỔNG HỢP KẾ HOẠCH VỐN ĐẦU TƯ PHÁT TRIỂN NGÂN SÁCH NHÀ NƯỚC HÀNG NĂM ĐỐI VỚI CÁC DỰ ÁN, TIỂU DỰ ÁN THÀNH PHẦN KHÔNG CÒN ĐỐI TƯỢNG HỖ TRỢ HOẶC KHÔNG ĐỦ ĐIỀU KIỆN GIẢI NGÂN, HOẶC CÓ TỶ LỆ GIẢI NGÂN THẤP THỰC HIỆN 03 CHƯƠNG TRÌNH MỤC TIÊU QUỐC GIA TRÊN ĐỊA BÀN TỈNH ĐẮK NÔNG</t>
  </si>
  <si>
    <t>I</t>
  </si>
  <si>
    <t>*</t>
  </si>
  <si>
    <t>Phân cấp cho cấp huyện</t>
  </si>
  <si>
    <t>UBND huyện Krông Nô</t>
  </si>
  <si>
    <t xml:space="preserve"> UBND huyện Cư Jút</t>
  </si>
  <si>
    <t xml:space="preserve"> UBND huyện Đắk Mil</t>
  </si>
  <si>
    <t xml:space="preserve"> UBND huyện Đắk Song</t>
  </si>
  <si>
    <t xml:space="preserve"> UBND huyện Tuy Đức</t>
  </si>
  <si>
    <t xml:space="preserve"> UBND huyện Đắk Glong</t>
  </si>
  <si>
    <t>II</t>
  </si>
  <si>
    <t>UBND huyện Đắk Mil</t>
  </si>
  <si>
    <t>UBND huyện Đắk Song</t>
  </si>
  <si>
    <t>UBND huyện Đắk Glong</t>
  </si>
  <si>
    <t>III</t>
  </si>
  <si>
    <t>IV</t>
  </si>
  <si>
    <t>UBND huyện Cư Jút</t>
  </si>
  <si>
    <t>UBND huyện Tuy Đức</t>
  </si>
  <si>
    <t>V</t>
  </si>
  <si>
    <t>Các Sở, ban, ngành</t>
  </si>
  <si>
    <t>VI</t>
  </si>
  <si>
    <t>UBND thành phố Gia Nghĩa</t>
  </si>
  <si>
    <t>Dự án 1: Hỗ trợ đầu tư phát triển hạ tầng kinh tế - xã hội các huyện nghèo</t>
  </si>
  <si>
    <t>Hoạt động 1. Hỗ trợ đầu tư cơ sở hạ tầng tại các huyện nghèo</t>
  </si>
  <si>
    <t xml:space="preserve">Tiểu dự án 2: Đề án hỗ trợ một số huyện nghèo thoát khỏi tình trạng nghèo, đặc biệt khó khăn </t>
  </si>
  <si>
    <t>Dự án 4: Phát triển giáo dục nghề nghiệp, việc làm bền vững</t>
  </si>
  <si>
    <t>Tiểu dự án 1: Phát triển giáo dục nghề nghiệp vùng nghèo, vùng khó khăn</t>
  </si>
  <si>
    <t>1</t>
  </si>
  <si>
    <t>Trường Cao đẳng cộng đồng Đắk Nông</t>
  </si>
  <si>
    <t xml:space="preserve"> UBND huyện Krông Nô</t>
  </si>
  <si>
    <t>2</t>
  </si>
  <si>
    <t>3</t>
  </si>
  <si>
    <t>4</t>
  </si>
  <si>
    <t>5</t>
  </si>
  <si>
    <t>6</t>
  </si>
  <si>
    <t>7</t>
  </si>
  <si>
    <t>Tiểu dự án 3: Hỗ trợ việc làm bền vững</t>
  </si>
  <si>
    <t>Sở Lao động - Thương binh và Xã hội</t>
  </si>
  <si>
    <t xml:space="preserve"> UBND huyện Đắk R'lấp</t>
  </si>
  <si>
    <t>8</t>
  </si>
  <si>
    <t>UBND huyện Đắk R'lấp</t>
  </si>
  <si>
    <t>UBND huyện Đắk G'long</t>
  </si>
  <si>
    <t>Sở Nông nghiệp và Phát triển nông thôn</t>
  </si>
  <si>
    <t>Sở Y tế</t>
  </si>
  <si>
    <t>Sở Thông tin và Truyền thông</t>
  </si>
  <si>
    <t>Dự án 2: Đa dạng hóa sinh kế, phát triển mô hình giảm nghèo</t>
  </si>
  <si>
    <t xml:space="preserve">Dự án 3: Hỗ trợ phát triển sản xuất, cải thiện dinh dưỡng </t>
  </si>
  <si>
    <t>Tiểu dự án 1: Hỗ trợ phát triển sản xuất trong lĩnh vực nông nghiệp</t>
  </si>
  <si>
    <t>Tiểu dự án 2: Cải thiện dinh dưỡng</t>
  </si>
  <si>
    <t xml:space="preserve">Tiểu dự án 2: Hỗ trợ người lao động đi làm việc ở nước ngoài theo hợp đồng </t>
  </si>
  <si>
    <t>Dự án 5. Hỗ trợ nhà ở cho hộ nghèo, hộ cận nghèo trên địa bàn các huyện nghèo</t>
  </si>
  <si>
    <t>Dự án 6: Truyền thông và giảm nghèo về thông tin</t>
  </si>
  <si>
    <t>Tiểu dự án 1: Giảm nghèo về thông tin</t>
  </si>
  <si>
    <t>Tiểu dự án 2: Truyền thông về giảm nghèo đa chiều</t>
  </si>
  <si>
    <t>Dự án 7: Nâng cao năng lực, giám sát và đánh giá chương trình</t>
  </si>
  <si>
    <t>PHỤ LỤC II.1
 KẾ HOẠCH VỐN ĐẦU TƯ PHÁT TRIỂN NGÂN SÁCH NHÀ NƯỚC THỰC HIỆN 03 CHƯƠNG TRÌNH MỤC TIÊU QUỐC GIA 
NĂM 2023</t>
  </si>
  <si>
    <t>PHỤ LỤC II.1
 KẾ HOẠCH VỐN ĐẦU TƯ PHÁT TRIỂN NGÂN SÁCH NHÀ NƯỚC THỰC HIỆN 03 CHƯƠNG TRÌNH MỤC TIÊU QUỐC GIA 
NĂM 2022</t>
  </si>
  <si>
    <t xml:space="preserve"> UBND huyện Đắk R'Lấp</t>
  </si>
  <si>
    <t>Ghi chú: Vốn đầu tư phát triển năm 2022 (bao gồm cả vốn năm 2021 chuyển sang)</t>
  </si>
  <si>
    <t>Năm 2022 (QĐ số 1078/QĐ-UBND và QĐ số 2185/QĐ-UBND)</t>
  </si>
  <si>
    <t>NĂM 2022</t>
  </si>
  <si>
    <t>NĂM 2024</t>
  </si>
  <si>
    <t>NĂM 2023</t>
  </si>
  <si>
    <t>Ngân sách địa phương</t>
  </si>
  <si>
    <t>CHƯƠNG TRÌNH MTQG GIẢM NGHÈO BỀN VỮNG (TỔNG CỘNG = I + II+ III+IV+V+VI)</t>
  </si>
  <si>
    <t>CHƯƠNG TRÌNH MTQG GIẢM NGHÈO BỀN VỮNG  TỔNG CỘNG (I + II+ III+IV+V+VI)</t>
  </si>
  <si>
    <t>UBND tỉnh Đăk Nông</t>
  </si>
  <si>
    <t>UBND TP Gia Nghĩa</t>
  </si>
  <si>
    <t>Tổng cộng (QĐ số 1080/QĐ-UBND ngày 30/6/2022)</t>
  </si>
  <si>
    <t>PHỤ LỤC III.2: BẢNG TỔNG HỢP KẾ HOẠCH VỐN ĐẦU TƯ PHÁT TRIỂN NGÂN SÁCH NHÀ NƯỚC GIAI ĐOẠN ĐỐI VỚI CÁC DỰ ÁN, TIỂU DỰ ÁN THÀNH PHẦN KHÔNG CÒN ĐỐI TƯỢNG HỖ TRỢ HOẶC KHÔNG ĐỦ ĐIỀU KIỆN GIẢI NGÂN, HOẶC CÓ TỶ LỆ GIẢI NGÂN THẤP THỰC HIỆN 03 CHƯƠNG TRÌNH MỤC TIÊU QUỐC GIA TRÊN ĐỊA BÀN TỈNH ĐẮK NÔNG</t>
  </si>
  <si>
    <t xml:space="preserve">Tại khoản 1 Điều 2 Thông tư số 01/2023/TT-BGDĐT ngày 06/01/2023 của Bộ Giáo dục và Đào tạo ban hành Quy chế tổ chức và hoạt động của Trung tâm giáo dục nghề nghiệp - giáo dục thường xuyên: “Trung tâm giáo dục nghề nghiệp - giáo dục thường xuyên là cơ sở giáo dục thường xuyên thuộc hệ thống giáo dục quốc dân và là đơn vị sự nghiệp công lập có tư cách pháp nhân, có con dấu và tài khoản riêng”; theo đó, không thuộc đối tượng thụ hưởng của Chương trình. </t>
  </si>
  <si>
    <t xml:space="preserve">TP Gia Nghĩa không có cơ sở giáo dục nghề nghiệp; đồng thời nếu có cũng không thể chi vì Tại khoản 1 Điều 2 Thông tư số 01/2023/TT-BGDĐT ngày 06/01/2023 của Bộ Giáo dục và Đào tạo ban hành Quy chế tổ chức và hoạt động của Trung tâm giáo dục nghề nghiệp - giáo dục thường xuyên: “Trung tâm giáo dục nghề nghiệp - giáo dục thường xuyên là cơ sở giáo dục thường xuyên thuộc hệ thống giáo dục quốc dân và là đơn vị sự nghiệp công lập có tư cách pháp nhân, có con dấu và tài khoản riêng”; theo đó, không thuộc đối tượng thụ hưởng của Chương trình. </t>
  </si>
  <si>
    <t>Cắt giảm vốn chuyển về tỉnh (Trường Ccao đẳng cộng đồng thực hiện) theo quy định</t>
  </si>
  <si>
    <t>Không có đối tượng để hỗ trợ (TP Gia Nghĩa không có Trung tâm GDNN- giáo dục thường xuyên, đồng thời nếu có cũng vướng mắc do TT số 01 của Bộ GD ĐT)</t>
  </si>
  <si>
    <t>Tên dự án chuyển vốn</t>
  </si>
  <si>
    <t>Trung ương</t>
  </si>
  <si>
    <t>Địa phương</t>
  </si>
  <si>
    <t>Chuyển vốn</t>
  </si>
  <si>
    <t>Nhận vốn</t>
  </si>
  <si>
    <t>TDA1, Da4</t>
  </si>
  <si>
    <t>Tiểu dự án 1,DA4</t>
  </si>
  <si>
    <t>Tổng KP điều chuyển</t>
  </si>
  <si>
    <t>TDA1DA4</t>
  </si>
  <si>
    <t>Kno</t>
  </si>
  <si>
    <t>Cu jut</t>
  </si>
  <si>
    <t>Kinh phí giai đoạn 2021-2025 chưa giao cụ thể năm thực hiện (QĐ số 1080/QĐ-UBND)</t>
  </si>
  <si>
    <t>Gia Nghĩa tiền của Giai đoạn chưa phân cụ thể năm thực hiện</t>
  </si>
  <si>
    <t>Cao đẳng cộng đồng</t>
  </si>
  <si>
    <t>Kinh phí năm 2024 chưa phân bổ cụ thể cho đơn vị nào thực hiện (QĐ 1712/QĐ-UBND)</t>
  </si>
  <si>
    <t>TDA3DA4</t>
  </si>
  <si>
    <t>Tuy Đức chuyển qua TDA1DA1</t>
  </si>
  <si>
    <t>Đơn vị Chuyển vốn</t>
  </si>
  <si>
    <t>Đơn vị Nhận vốn</t>
  </si>
  <si>
    <t>Tuy Đức chuyển từ TDA1 DA4 sang TDA1DA1</t>
  </si>
  <si>
    <t>Không có đối tượng để hỗ trợ (TP Gia Nghĩa không có Trung tâm GDNN- giáo dục
 thường xuyên, đồng thời nếu có cũng vướng mắc do TT số 01 của Bộ GD ĐT)</t>
  </si>
  <si>
    <t>Chuyển qua TDA1DA4 Cao đẳng CĐ</t>
  </si>
  <si>
    <t>=M57=M57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</si>
</sst>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
    <numFmt numFmtId="165" formatCode="_(* #,##0_);_(* \(#,##0\);_(* &quot;-&quot;??_);_(@_)"/>
    <numFmt numFmtId="166" formatCode="0.0%"/>
    <numFmt numFmtId="167" formatCode="_-* #,##0.00\ _₫_-;\-* #,##0.00\ _₫_-;_-* &quot;-&quot;??\ _₫_-;_-@_-"/>
    <numFmt numFmtId="168" formatCode="_-* #,##0.00_-;\-* #,##0.00_-;_-* &quot;-&quot;??_-;_-@_-"/>
    <numFmt numFmtId="169" formatCode="_(* #,##0.0_);_(* \(#,##0.0\);_(* &quot;-&quot;??.0_);_(@_)"/>
    <numFmt numFmtId="170" formatCode="_(* #,##0.0_);_(* \(#,##0.0\);_(* &quot;-&quot;??_);_(@_)"/>
  </numFmts>
  <fonts count="39" x14ac:knownFonts="1">
    <font>
      <sz val="11"/>
      <color theme="1"/>
      <name val="Calibri"/>
      <family val="2"/>
      <scheme val="minor"/>
    </font>
    <font>
      <b/>
      <sz val="8"/>
      <color theme="1"/>
      <name val="Times New Roman"/>
      <family val="1"/>
    </font>
    <font>
      <sz val="8"/>
      <color theme="1"/>
      <name val="Times New Roman"/>
      <family val="1"/>
    </font>
    <font>
      <b/>
      <i/>
      <sz val="8"/>
      <color theme="1"/>
      <name val="Times New Roman"/>
      <family val="1"/>
    </font>
    <font>
      <sz val="11"/>
      <color theme="1"/>
      <name val="Calibri"/>
      <family val="2"/>
      <scheme val="minor"/>
    </font>
    <font>
      <sz val="12"/>
      <color indexed="8"/>
      <name val="Times New Roman"/>
      <family val="2"/>
    </font>
    <font>
      <b/>
      <sz val="12"/>
      <color theme="1"/>
      <name val="Times New Roman"/>
      <family val="1"/>
    </font>
    <font>
      <sz val="12"/>
      <color indexed="8"/>
      <name val="Times New Roman"/>
      <family val="1"/>
    </font>
    <font>
      <b/>
      <sz val="12"/>
      <name val="Times New Roman"/>
      <family val="1"/>
    </font>
    <font>
      <i/>
      <sz val="12"/>
      <color theme="1"/>
      <name val="Times New Roman"/>
      <family val="1"/>
    </font>
    <font>
      <sz val="12"/>
      <color theme="1"/>
      <name val="Times New Roman"/>
      <family val="1"/>
    </font>
    <font>
      <i/>
      <sz val="12"/>
      <color indexed="8"/>
      <name val="Times New Roman"/>
      <family val="1"/>
    </font>
    <font>
      <sz val="12"/>
      <name val="Times New Roman"/>
      <family val="1"/>
    </font>
    <font>
      <b/>
      <sz val="10"/>
      <color theme="1"/>
      <name val="Times New Roman"/>
      <family val="1"/>
    </font>
    <font>
      <sz val="10"/>
      <name val="Arial"/>
      <family val="2"/>
    </font>
    <font>
      <sz val="10"/>
      <name val="Times New Roman"/>
      <family val="1"/>
    </font>
    <font>
      <b/>
      <sz val="10"/>
      <name val="Times New Roman"/>
      <family val="1"/>
    </font>
    <font>
      <i/>
      <sz val="10"/>
      <name val="Times New Roman"/>
      <family val="1"/>
    </font>
    <font>
      <sz val="10"/>
      <color indexed="8"/>
      <name val="Times New Roman"/>
      <family val="1"/>
    </font>
    <font>
      <b/>
      <sz val="10"/>
      <color indexed="8"/>
      <name val="Times New Roman"/>
      <family val="1"/>
    </font>
    <font>
      <i/>
      <sz val="10"/>
      <color theme="1"/>
      <name val="Times New Roman"/>
      <family val="1"/>
    </font>
    <font>
      <sz val="10"/>
      <color theme="1"/>
      <name val="Times New Roman"/>
      <family val="1"/>
    </font>
    <font>
      <sz val="10"/>
      <color rgb="FFFF0000"/>
      <name val="Times New Roman"/>
      <family val="1"/>
    </font>
    <font>
      <sz val="11"/>
      <color theme="1"/>
      <name val="Calibri"/>
      <family val="2"/>
      <charset val="163"/>
      <scheme val="minor"/>
    </font>
    <font>
      <b/>
      <sz val="10"/>
      <color rgb="FFFF0000"/>
      <name val="Times New Roman"/>
      <family val="1"/>
    </font>
    <font>
      <b/>
      <sz val="7"/>
      <color theme="1"/>
      <name val="Times New Roman"/>
      <family val="1"/>
    </font>
    <font>
      <sz val="7"/>
      <color theme="1"/>
      <name val="Times New Roman"/>
      <family val="1"/>
    </font>
    <font>
      <b/>
      <sz val="7"/>
      <name val="Times New Roman"/>
      <family val="1"/>
    </font>
    <font>
      <b/>
      <sz val="7"/>
      <color rgb="FFFF0000"/>
      <name val="Times New Roman"/>
      <family val="1"/>
    </font>
    <font>
      <sz val="7"/>
      <name val="Times New Roman"/>
      <family val="1"/>
    </font>
    <font>
      <sz val="7"/>
      <color rgb="FFFF0000"/>
      <name val="Times New Roman"/>
      <family val="1"/>
    </font>
    <font>
      <i/>
      <sz val="7"/>
      <color theme="1"/>
      <name val="Times New Roman"/>
      <family val="1"/>
    </font>
    <font>
      <i/>
      <sz val="7"/>
      <color rgb="FFFF0000"/>
      <name val="Times New Roman"/>
      <family val="1"/>
    </font>
    <font>
      <i/>
      <sz val="10"/>
      <color rgb="FFFF0000"/>
      <name val="Times New Roman"/>
      <family val="1"/>
    </font>
    <font>
      <b/>
      <sz val="8"/>
      <name val="Times New Roman"/>
      <family val="1"/>
    </font>
    <font>
      <i/>
      <sz val="7"/>
      <name val="Times New Roman"/>
      <family val="1"/>
    </font>
    <font>
      <sz val="8"/>
      <name val="Times New Roman"/>
      <family val="1"/>
    </font>
    <font>
      <sz val="8"/>
      <color rgb="FFFF0000"/>
      <name val="Times New Roman"/>
      <family val="1"/>
    </font>
    <font>
      <b/>
      <sz val="8"/>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14">
    <xf numFmtId="0" fontId="0" fillId="0" borderId="0"/>
    <xf numFmtId="43" fontId="4" fillId="0" borderId="0" applyFont="0" applyFill="0" applyBorder="0" applyAlignment="0" applyProtection="0"/>
    <xf numFmtId="0" fontId="5" fillId="0" borderId="0"/>
    <xf numFmtId="166" fontId="4" fillId="0" borderId="0" applyFont="0" applyFill="0" applyBorder="0" applyAlignment="0" applyProtection="0"/>
    <xf numFmtId="43" fontId="5" fillId="0" borderId="0" applyFont="0" applyFill="0" applyBorder="0" applyAlignment="0" applyProtection="0"/>
    <xf numFmtId="0" fontId="14" fillId="0" borderId="0"/>
    <xf numFmtId="167" fontId="14" fillId="0" borderId="0" applyFont="0" applyFill="0" applyBorder="0" applyAlignment="0" applyProtection="0"/>
    <xf numFmtId="0" fontId="12" fillId="0" borderId="0"/>
    <xf numFmtId="168" fontId="4" fillId="0" borderId="0" applyFont="0" applyFill="0" applyBorder="0" applyAlignment="0" applyProtection="0"/>
    <xf numFmtId="0" fontId="12" fillId="0" borderId="0"/>
    <xf numFmtId="43" fontId="4" fillId="0" borderId="0" applyFont="0" applyFill="0" applyBorder="0" applyAlignment="0" applyProtection="0"/>
    <xf numFmtId="0" fontId="14" fillId="0" borderId="0"/>
    <xf numFmtId="0" fontId="23" fillId="0" borderId="0"/>
    <xf numFmtId="43" fontId="14" fillId="0" borderId="0" applyFont="0" applyFill="0" applyBorder="0" applyAlignment="0" applyProtection="0"/>
  </cellStyleXfs>
  <cellXfs count="311">
    <xf numFmtId="0" fontId="0" fillId="0" borderId="0" xfId="0"/>
    <xf numFmtId="0" fontId="2" fillId="2" borderId="0" xfId="0" applyFont="1" applyFill="1"/>
    <xf numFmtId="0" fontId="2" fillId="2" borderId="0" xfId="0" applyFont="1" applyFill="1" applyAlignment="1">
      <alignment horizontal="center"/>
    </xf>
    <xf numFmtId="0" fontId="7" fillId="0" borderId="0" xfId="2" applyFont="1"/>
    <xf numFmtId="0" fontId="10" fillId="0" borderId="0" xfId="2" applyFont="1" applyAlignment="1">
      <alignment vertical="center"/>
    </xf>
    <xf numFmtId="0" fontId="10" fillId="0" borderId="0" xfId="2" applyFont="1" applyAlignment="1">
      <alignment horizontal="center" vertical="center"/>
    </xf>
    <xf numFmtId="0" fontId="11" fillId="0" borderId="0" xfId="2" applyFont="1" applyAlignment="1">
      <alignment horizontal="right"/>
    </xf>
    <xf numFmtId="165" fontId="7" fillId="0" borderId="0" xfId="2" applyNumberFormat="1" applyFont="1"/>
    <xf numFmtId="0" fontId="16" fillId="0" borderId="0" xfId="2" applyFont="1" applyAlignment="1">
      <alignment horizontal="center" vertical="center" wrapText="1"/>
    </xf>
    <xf numFmtId="0" fontId="18" fillId="0" borderId="0" xfId="2" applyFont="1"/>
    <xf numFmtId="0" fontId="19" fillId="0" borderId="0" xfId="2" applyFont="1"/>
    <xf numFmtId="0" fontId="11" fillId="0" borderId="0" xfId="2" applyFont="1"/>
    <xf numFmtId="0" fontId="11" fillId="0" borderId="0" xfId="2" quotePrefix="1" applyFont="1"/>
    <xf numFmtId="0" fontId="20" fillId="2" borderId="0" xfId="0" applyFont="1" applyFill="1"/>
    <xf numFmtId="165" fontId="15" fillId="0" borderId="2" xfId="1" applyNumberFormat="1" applyFont="1" applyFill="1" applyBorder="1" applyAlignment="1">
      <alignment horizontal="center" vertical="center" wrapText="1"/>
    </xf>
    <xf numFmtId="0" fontId="16" fillId="2" borderId="2" xfId="2" applyFont="1" applyFill="1" applyBorder="1" applyAlignment="1">
      <alignment horizontal="center" vertical="center" wrapText="1"/>
    </xf>
    <xf numFmtId="0" fontId="6" fillId="0" borderId="0" xfId="2" applyFont="1" applyAlignment="1">
      <alignment horizontal="center" vertical="center"/>
    </xf>
    <xf numFmtId="0" fontId="8" fillId="0" borderId="0" xfId="2" applyFont="1" applyAlignment="1">
      <alignment horizontal="center" vertical="center" wrapText="1"/>
    </xf>
    <xf numFmtId="0" fontId="9" fillId="0" borderId="0" xfId="2" applyFont="1" applyAlignment="1">
      <alignment horizontal="center" vertical="center" wrapText="1"/>
    </xf>
    <xf numFmtId="0" fontId="16" fillId="0" borderId="2" xfId="2" applyFont="1" applyBorder="1" applyAlignment="1">
      <alignment horizontal="center" vertical="center" wrapText="1"/>
    </xf>
    <xf numFmtId="0" fontId="16" fillId="2" borderId="2" xfId="2" applyFont="1" applyFill="1" applyBorder="1" applyAlignment="1">
      <alignment horizontal="center" vertical="center" wrapText="1"/>
    </xf>
    <xf numFmtId="0" fontId="6" fillId="0" borderId="0" xfId="2" applyFont="1" applyAlignment="1">
      <alignment horizontal="center" vertical="center"/>
    </xf>
    <xf numFmtId="0" fontId="8" fillId="0" borderId="0" xfId="2" applyFont="1" applyAlignment="1">
      <alignment horizontal="center" vertical="center" wrapText="1"/>
    </xf>
    <xf numFmtId="0" fontId="9" fillId="0" borderId="0" xfId="2" applyFont="1" applyAlignment="1">
      <alignment horizontal="center" vertical="center" wrapText="1"/>
    </xf>
    <xf numFmtId="0" fontId="16" fillId="0" borderId="2" xfId="2" applyFont="1" applyBorder="1" applyAlignment="1">
      <alignment horizontal="center" vertical="center" wrapText="1"/>
    </xf>
    <xf numFmtId="165" fontId="22" fillId="0" borderId="2" xfId="1" applyNumberFormat="1" applyFont="1" applyFill="1" applyBorder="1" applyAlignment="1">
      <alignment horizontal="center" vertical="center" wrapText="1"/>
    </xf>
    <xf numFmtId="165" fontId="22" fillId="2" borderId="2" xfId="1" applyNumberFormat="1" applyFont="1" applyFill="1" applyBorder="1" applyAlignment="1">
      <alignment vertical="center" wrapText="1"/>
    </xf>
    <xf numFmtId="0" fontId="15" fillId="0" borderId="2" xfId="2" applyFont="1" applyBorder="1" applyAlignment="1">
      <alignment horizontal="center" vertical="center" wrapText="1"/>
    </xf>
    <xf numFmtId="0" fontId="15" fillId="2" borderId="2" xfId="2" applyFont="1" applyFill="1" applyBorder="1" applyAlignment="1">
      <alignment vertical="center" wrapText="1"/>
    </xf>
    <xf numFmtId="165" fontId="15" fillId="2" borderId="2" xfId="1" applyNumberFormat="1" applyFont="1" applyFill="1" applyBorder="1" applyAlignment="1">
      <alignment horizontal="center" vertical="center" wrapText="1"/>
    </xf>
    <xf numFmtId="165" fontId="15" fillId="2" borderId="2" xfId="1" applyNumberFormat="1" applyFont="1" applyFill="1" applyBorder="1" applyAlignment="1">
      <alignment horizontal="right" vertical="center" wrapText="1"/>
    </xf>
    <xf numFmtId="165" fontId="15" fillId="0" borderId="0" xfId="1" applyNumberFormat="1" applyFont="1" applyBorder="1" applyAlignment="1">
      <alignment horizontal="right" vertical="center" wrapText="1"/>
    </xf>
    <xf numFmtId="165" fontId="15" fillId="0" borderId="0" xfId="2" applyNumberFormat="1" applyFont="1"/>
    <xf numFmtId="0" fontId="15" fillId="0" borderId="0" xfId="2" applyFont="1"/>
    <xf numFmtId="165" fontId="15" fillId="0" borderId="2" xfId="1" applyNumberFormat="1" applyFont="1" applyBorder="1" applyAlignment="1">
      <alignment horizontal="right" vertical="center" wrapText="1"/>
    </xf>
    <xf numFmtId="0" fontId="15" fillId="2" borderId="2" xfId="2" applyFont="1" applyFill="1" applyBorder="1" applyAlignment="1">
      <alignment horizontal="center" vertical="center" wrapText="1"/>
    </xf>
    <xf numFmtId="165" fontId="15" fillId="2" borderId="0" xfId="1" applyNumberFormat="1" applyFont="1" applyFill="1" applyBorder="1" applyAlignment="1">
      <alignment horizontal="right" vertical="center" wrapText="1"/>
    </xf>
    <xf numFmtId="165" fontId="16" fillId="2" borderId="2" xfId="1" applyNumberFormat="1" applyFont="1" applyFill="1" applyBorder="1" applyAlignment="1">
      <alignment horizontal="center" vertical="center" wrapText="1"/>
    </xf>
    <xf numFmtId="165" fontId="16" fillId="0" borderId="0" xfId="1" applyNumberFormat="1" applyFont="1" applyFill="1" applyBorder="1" applyAlignment="1">
      <alignment horizontal="right" vertical="center" wrapText="1"/>
    </xf>
    <xf numFmtId="0" fontId="26" fillId="2" borderId="0" xfId="0" applyFont="1" applyFill="1"/>
    <xf numFmtId="165" fontId="25" fillId="2" borderId="2" xfId="1" applyNumberFormat="1" applyFont="1" applyFill="1" applyBorder="1" applyAlignment="1">
      <alignment vertical="center" wrapText="1"/>
    </xf>
    <xf numFmtId="0" fontId="31" fillId="2" borderId="2" xfId="0" applyFont="1" applyFill="1" applyBorder="1" applyAlignment="1">
      <alignment horizontal="center" vertical="center" wrapText="1"/>
    </xf>
    <xf numFmtId="165" fontId="31" fillId="2" borderId="2" xfId="1" applyNumberFormat="1" applyFont="1" applyFill="1" applyBorder="1" applyAlignment="1">
      <alignment horizontal="center" vertical="center" wrapText="1"/>
    </xf>
    <xf numFmtId="165" fontId="2" fillId="2" borderId="0" xfId="1" applyNumberFormat="1" applyFont="1" applyFill="1"/>
    <xf numFmtId="165" fontId="26" fillId="2" borderId="0" xfId="1" applyNumberFormat="1" applyFont="1" applyFill="1"/>
    <xf numFmtId="165" fontId="25" fillId="2" borderId="0" xfId="1" applyNumberFormat="1" applyFont="1" applyFill="1"/>
    <xf numFmtId="0" fontId="25" fillId="2" borderId="2" xfId="0" applyFont="1" applyFill="1" applyBorder="1" applyAlignment="1">
      <alignment horizontal="center" vertical="center" wrapText="1"/>
    </xf>
    <xf numFmtId="165" fontId="13" fillId="3" borderId="2" xfId="1" applyNumberFormat="1" applyFont="1" applyFill="1" applyBorder="1" applyAlignment="1">
      <alignment vertical="center" wrapText="1"/>
    </xf>
    <xf numFmtId="165" fontId="24" fillId="3" borderId="2" xfId="1" applyNumberFormat="1" applyFont="1" applyFill="1" applyBorder="1" applyAlignment="1">
      <alignment vertical="center" wrapText="1"/>
    </xf>
    <xf numFmtId="165" fontId="21" fillId="3" borderId="2" xfId="1" applyNumberFormat="1" applyFont="1" applyFill="1" applyBorder="1" applyAlignment="1">
      <alignment vertical="center" wrapText="1"/>
    </xf>
    <xf numFmtId="165" fontId="22" fillId="3" borderId="2" xfId="1" applyNumberFormat="1" applyFont="1" applyFill="1" applyBorder="1" applyAlignment="1">
      <alignment vertical="center"/>
    </xf>
    <xf numFmtId="165" fontId="16" fillId="3" borderId="2" xfId="1" applyNumberFormat="1" applyFont="1" applyFill="1" applyBorder="1" applyAlignment="1">
      <alignment vertical="center"/>
    </xf>
    <xf numFmtId="3" fontId="16" fillId="3" borderId="2" xfId="0" applyNumberFormat="1" applyFont="1" applyFill="1" applyBorder="1" applyAlignment="1">
      <alignment vertical="center"/>
    </xf>
    <xf numFmtId="165" fontId="15" fillId="3" borderId="2" xfId="1" applyNumberFormat="1" applyFont="1" applyFill="1" applyBorder="1" applyAlignment="1">
      <alignment vertical="center"/>
    </xf>
    <xf numFmtId="165" fontId="16" fillId="3" borderId="2" xfId="1" applyNumberFormat="1" applyFont="1" applyFill="1" applyBorder="1" applyAlignment="1">
      <alignment horizontal="center" vertical="center" wrapText="1"/>
    </xf>
    <xf numFmtId="165" fontId="24" fillId="3" borderId="2" xfId="1" applyNumberFormat="1" applyFont="1" applyFill="1" applyBorder="1" applyAlignment="1">
      <alignment horizontal="center" vertical="center" wrapText="1"/>
    </xf>
    <xf numFmtId="165" fontId="22" fillId="3" borderId="2" xfId="1" applyNumberFormat="1" applyFont="1" applyFill="1" applyBorder="1" applyAlignment="1">
      <alignment vertical="center" wrapText="1"/>
    </xf>
    <xf numFmtId="165" fontId="27" fillId="3" borderId="2" xfId="1" applyNumberFormat="1" applyFont="1" applyFill="1" applyBorder="1" applyAlignment="1">
      <alignment horizontal="center" vertical="center" wrapText="1"/>
    </xf>
    <xf numFmtId="165" fontId="27" fillId="3" borderId="2" xfId="1" applyNumberFormat="1" applyFont="1" applyFill="1" applyBorder="1" applyAlignment="1">
      <alignment horizontal="center" vertical="center"/>
    </xf>
    <xf numFmtId="165" fontId="27" fillId="3" borderId="2" xfId="1" quotePrefix="1" applyNumberFormat="1" applyFont="1" applyFill="1" applyBorder="1" applyAlignment="1">
      <alignment horizontal="justify" vertical="center" wrapText="1"/>
    </xf>
    <xf numFmtId="165" fontId="29" fillId="3" borderId="2" xfId="1" applyNumberFormat="1" applyFont="1" applyFill="1" applyBorder="1" applyAlignment="1">
      <alignment horizontal="center" vertical="center"/>
    </xf>
    <xf numFmtId="165" fontId="29" fillId="3" borderId="2" xfId="1" applyNumberFormat="1" applyFont="1" applyFill="1" applyBorder="1" applyAlignment="1">
      <alignment vertical="center"/>
    </xf>
    <xf numFmtId="165" fontId="29" fillId="3" borderId="2" xfId="1" applyNumberFormat="1" applyFont="1" applyFill="1" applyBorder="1"/>
    <xf numFmtId="165" fontId="30" fillId="3" borderId="2" xfId="1" applyNumberFormat="1" applyFont="1" applyFill="1" applyBorder="1" applyAlignment="1">
      <alignment vertical="center" wrapText="1"/>
    </xf>
    <xf numFmtId="165" fontId="30" fillId="3" borderId="2" xfId="1" applyNumberFormat="1" applyFont="1" applyFill="1" applyBorder="1" applyAlignment="1">
      <alignment horizontal="center" vertical="center" wrapText="1"/>
    </xf>
    <xf numFmtId="165" fontId="30" fillId="3" borderId="4" xfId="1" applyNumberFormat="1" applyFont="1" applyFill="1" applyBorder="1" applyAlignment="1">
      <alignment horizontal="center" vertical="center" wrapText="1"/>
    </xf>
    <xf numFmtId="165" fontId="27" fillId="3" borderId="2" xfId="1" applyNumberFormat="1" applyFont="1" applyFill="1" applyBorder="1" applyAlignment="1">
      <alignment vertical="center" wrapText="1"/>
    </xf>
    <xf numFmtId="165" fontId="27" fillId="3" borderId="4" xfId="1" applyNumberFormat="1" applyFont="1" applyFill="1" applyBorder="1" applyAlignment="1">
      <alignment horizontal="center" vertical="center" wrapText="1"/>
    </xf>
    <xf numFmtId="165" fontId="29" fillId="3" borderId="2" xfId="1"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165" fontId="32" fillId="2" borderId="2" xfId="1"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165" fontId="28" fillId="3" borderId="2" xfId="1" applyNumberFormat="1" applyFont="1" applyFill="1" applyBorder="1" applyAlignment="1">
      <alignment vertical="center" wrapText="1"/>
    </xf>
    <xf numFmtId="0" fontId="22" fillId="0" borderId="2" xfId="2" applyFont="1" applyBorder="1" applyAlignment="1">
      <alignment horizontal="center" vertical="center" wrapText="1"/>
    </xf>
    <xf numFmtId="0" fontId="22" fillId="0" borderId="2" xfId="2" applyFont="1" applyBorder="1" applyAlignment="1">
      <alignment vertical="center" wrapText="1"/>
    </xf>
    <xf numFmtId="165" fontId="22" fillId="2" borderId="2" xfId="1" applyNumberFormat="1" applyFont="1" applyFill="1" applyBorder="1" applyAlignment="1">
      <alignment horizontal="center" vertical="center" wrapText="1"/>
    </xf>
    <xf numFmtId="165" fontId="22" fillId="2" borderId="2" xfId="1" applyNumberFormat="1" applyFont="1" applyFill="1" applyBorder="1" applyAlignment="1">
      <alignment horizontal="right" vertical="center" wrapText="1"/>
    </xf>
    <xf numFmtId="165" fontId="22" fillId="0" borderId="2" xfId="1" applyNumberFormat="1" applyFont="1" applyBorder="1" applyAlignment="1">
      <alignment horizontal="right" vertical="center" wrapText="1"/>
    </xf>
    <xf numFmtId="165" fontId="22" fillId="0" borderId="0" xfId="1" applyNumberFormat="1" applyFont="1" applyBorder="1" applyAlignment="1">
      <alignment horizontal="right" vertical="center" wrapText="1"/>
    </xf>
    <xf numFmtId="165" fontId="22" fillId="0" borderId="0" xfId="2" applyNumberFormat="1" applyFont="1"/>
    <xf numFmtId="0" fontId="22" fillId="0" borderId="0" xfId="2" applyFont="1"/>
    <xf numFmtId="3" fontId="16" fillId="3" borderId="0" xfId="0" applyNumberFormat="1" applyFont="1" applyFill="1" applyBorder="1" applyAlignment="1">
      <alignment vertical="center"/>
    </xf>
    <xf numFmtId="3" fontId="15" fillId="3" borderId="0" xfId="0" applyNumberFormat="1" applyFont="1" applyFill="1" applyBorder="1" applyAlignment="1">
      <alignment vertical="center"/>
    </xf>
    <xf numFmtId="165" fontId="26" fillId="2" borderId="4" xfId="1" applyNumberFormat="1" applyFont="1" applyFill="1" applyBorder="1" applyAlignment="1">
      <alignment horizontal="center" vertical="center" wrapText="1"/>
    </xf>
    <xf numFmtId="165" fontId="26" fillId="2" borderId="2" xfId="1" applyNumberFormat="1" applyFont="1" applyFill="1" applyBorder="1" applyAlignment="1">
      <alignment horizontal="center" vertical="center" wrapText="1"/>
    </xf>
    <xf numFmtId="165" fontId="29" fillId="2" borderId="2" xfId="1" applyNumberFormat="1" applyFont="1" applyFill="1" applyBorder="1" applyAlignment="1">
      <alignment horizontal="center" vertical="center"/>
    </xf>
    <xf numFmtId="165" fontId="29" fillId="2" borderId="2" xfId="1" applyNumberFormat="1" applyFont="1" applyFill="1" applyBorder="1"/>
    <xf numFmtId="165" fontId="29" fillId="2" borderId="2" xfId="1" applyNumberFormat="1" applyFont="1" applyFill="1" applyBorder="1" applyAlignment="1">
      <alignment horizontal="center" vertical="center" wrapText="1"/>
    </xf>
    <xf numFmtId="165" fontId="29" fillId="2" borderId="2" xfId="1" applyNumberFormat="1" applyFont="1" applyFill="1" applyBorder="1" applyAlignment="1">
      <alignment vertical="center"/>
    </xf>
    <xf numFmtId="165" fontId="30" fillId="2" borderId="2" xfId="1" applyNumberFormat="1" applyFont="1" applyFill="1" applyBorder="1" applyAlignment="1">
      <alignment vertical="center"/>
    </xf>
    <xf numFmtId="49" fontId="22" fillId="2" borderId="2" xfId="0" applyNumberFormat="1" applyFont="1" applyFill="1" applyBorder="1" applyAlignment="1">
      <alignment horizontal="center" vertical="center"/>
    </xf>
    <xf numFmtId="0" fontId="22" fillId="2" borderId="2" xfId="2" applyFont="1" applyFill="1" applyBorder="1" applyAlignment="1">
      <alignment horizontal="left" vertical="center" wrapText="1"/>
    </xf>
    <xf numFmtId="0" fontId="22" fillId="2" borderId="2" xfId="0" applyFont="1" applyFill="1" applyBorder="1" applyAlignment="1">
      <alignment vertical="center" wrapText="1"/>
    </xf>
    <xf numFmtId="165" fontId="22" fillId="2" borderId="2" xfId="1" applyNumberFormat="1" applyFont="1" applyFill="1" applyBorder="1" applyAlignment="1">
      <alignment vertical="center"/>
    </xf>
    <xf numFmtId="3" fontId="22" fillId="2" borderId="0" xfId="0" applyNumberFormat="1" applyFont="1" applyFill="1" applyBorder="1" applyAlignment="1">
      <alignment vertical="center"/>
    </xf>
    <xf numFmtId="3" fontId="22" fillId="2" borderId="2" xfId="0" applyNumberFormat="1" applyFont="1" applyFill="1" applyBorder="1" applyAlignment="1">
      <alignment vertical="center"/>
    </xf>
    <xf numFmtId="0" fontId="1" fillId="2" borderId="0" xfId="0" applyFont="1" applyFill="1" applyBorder="1" applyAlignment="1">
      <alignment horizontal="center" vertical="center" wrapText="1"/>
    </xf>
    <xf numFmtId="0" fontId="25" fillId="2" borderId="2" xfId="0" applyFont="1" applyFill="1" applyBorder="1" applyAlignment="1">
      <alignment horizontal="center" vertical="center" wrapText="1"/>
    </xf>
    <xf numFmtId="165" fontId="25" fillId="2" borderId="4" xfId="1" applyNumberFormat="1" applyFont="1" applyFill="1" applyBorder="1" applyAlignment="1">
      <alignment horizontal="center" vertical="center" wrapText="1"/>
    </xf>
    <xf numFmtId="3" fontId="15" fillId="2" borderId="0" xfId="0" applyNumberFormat="1" applyFont="1" applyFill="1" applyBorder="1" applyAlignment="1">
      <alignment vertical="center"/>
    </xf>
    <xf numFmtId="3" fontId="15" fillId="2" borderId="0" xfId="0" applyNumberFormat="1" applyFont="1" applyFill="1" applyAlignment="1">
      <alignment vertical="center"/>
    </xf>
    <xf numFmtId="3" fontId="15" fillId="2" borderId="0" xfId="0" applyNumberFormat="1" applyFont="1" applyFill="1" applyAlignment="1">
      <alignment horizontal="center" vertical="center"/>
    </xf>
    <xf numFmtId="165" fontId="15" fillId="2" borderId="0" xfId="1" applyNumberFormat="1" applyFont="1" applyFill="1" applyAlignment="1">
      <alignment horizontal="center" vertical="center"/>
    </xf>
    <xf numFmtId="165" fontId="15" fillId="2" borderId="0" xfId="1" applyNumberFormat="1" applyFont="1" applyFill="1" applyAlignment="1">
      <alignment vertical="center"/>
    </xf>
    <xf numFmtId="3" fontId="16" fillId="2" borderId="0" xfId="0" applyNumberFormat="1" applyFont="1" applyFill="1" applyBorder="1" applyAlignment="1">
      <alignment horizontal="center" vertical="center" wrapText="1"/>
    </xf>
    <xf numFmtId="3" fontId="16" fillId="2" borderId="0" xfId="0" applyNumberFormat="1" applyFont="1" applyFill="1" applyAlignment="1">
      <alignment horizontal="center" vertical="center" wrapText="1"/>
    </xf>
    <xf numFmtId="3" fontId="17" fillId="2" borderId="2" xfId="0" applyNumberFormat="1" applyFont="1" applyFill="1" applyBorder="1" applyAlignment="1">
      <alignment horizontal="center" vertical="center" wrapText="1"/>
    </xf>
    <xf numFmtId="165" fontId="17" fillId="2" borderId="2" xfId="1"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49" fontId="16" fillId="2" borderId="2" xfId="0" applyNumberFormat="1" applyFont="1" applyFill="1" applyBorder="1" applyAlignment="1">
      <alignment horizontal="center" vertical="center" wrapText="1"/>
    </xf>
    <xf numFmtId="0" fontId="13" fillId="2" borderId="2" xfId="0" applyFont="1" applyFill="1" applyBorder="1" applyAlignment="1">
      <alignment vertical="center" wrapText="1"/>
    </xf>
    <xf numFmtId="165" fontId="13" fillId="2" borderId="2" xfId="1" applyNumberFormat="1" applyFont="1" applyFill="1" applyBorder="1" applyAlignment="1">
      <alignment vertical="center" wrapText="1"/>
    </xf>
    <xf numFmtId="165" fontId="24" fillId="2" borderId="2" xfId="1" applyNumberFormat="1" applyFont="1" applyFill="1" applyBorder="1" applyAlignment="1">
      <alignment vertical="center" wrapText="1"/>
    </xf>
    <xf numFmtId="3" fontId="16" fillId="2" borderId="0" xfId="0" applyNumberFormat="1" applyFont="1" applyFill="1" applyBorder="1" applyAlignment="1">
      <alignment vertical="center"/>
    </xf>
    <xf numFmtId="3" fontId="16" fillId="2" borderId="2" xfId="0" applyNumberFormat="1" applyFont="1" applyFill="1" applyBorder="1" applyAlignment="1">
      <alignment vertical="center"/>
    </xf>
    <xf numFmtId="0" fontId="16" fillId="2" borderId="2" xfId="0" applyFont="1" applyFill="1" applyBorder="1" applyAlignment="1">
      <alignment horizontal="center" vertical="center"/>
    </xf>
    <xf numFmtId="0" fontId="16" fillId="2" borderId="2" xfId="0" quotePrefix="1" applyFont="1" applyFill="1" applyBorder="1" applyAlignment="1">
      <alignment horizontal="justify" vertical="center" wrapText="1"/>
    </xf>
    <xf numFmtId="165" fontId="13" fillId="2" borderId="2" xfId="10" applyNumberFormat="1" applyFont="1" applyFill="1" applyBorder="1" applyAlignment="1">
      <alignment vertical="center" wrapText="1"/>
    </xf>
    <xf numFmtId="0" fontId="15" fillId="2" borderId="2" xfId="0" applyFont="1" applyFill="1" applyBorder="1" applyAlignment="1">
      <alignment horizontal="center" vertical="center"/>
    </xf>
    <xf numFmtId="0" fontId="21" fillId="2" borderId="2" xfId="7" applyFont="1" applyFill="1" applyBorder="1"/>
    <xf numFmtId="0" fontId="21" fillId="2" borderId="2" xfId="0" applyFont="1" applyFill="1" applyBorder="1" applyAlignment="1">
      <alignment vertical="center" wrapText="1"/>
    </xf>
    <xf numFmtId="165" fontId="21" fillId="2" borderId="2" xfId="1" applyNumberFormat="1" applyFont="1" applyFill="1" applyBorder="1" applyAlignment="1">
      <alignment vertical="center" wrapText="1"/>
    </xf>
    <xf numFmtId="3" fontId="15" fillId="2" borderId="2" xfId="0" applyNumberFormat="1" applyFont="1" applyFill="1" applyBorder="1" applyAlignment="1">
      <alignment vertical="center"/>
    </xf>
    <xf numFmtId="165" fontId="16" fillId="2" borderId="2" xfId="0" quotePrefix="1" applyNumberFormat="1" applyFont="1" applyFill="1" applyBorder="1" applyAlignment="1">
      <alignment horizontal="justify" vertical="center" wrapText="1"/>
    </xf>
    <xf numFmtId="0" fontId="15" fillId="2" borderId="2" xfId="0" quotePrefix="1" applyFont="1" applyFill="1" applyBorder="1" applyAlignment="1">
      <alignment horizontal="justify" vertical="center" wrapText="1"/>
    </xf>
    <xf numFmtId="165" fontId="16" fillId="2" borderId="2" xfId="1" applyNumberFormat="1" applyFont="1" applyFill="1" applyBorder="1" applyAlignment="1">
      <alignment vertical="center"/>
    </xf>
    <xf numFmtId="165" fontId="24" fillId="2" borderId="2" xfId="1" applyNumberFormat="1" applyFont="1" applyFill="1" applyBorder="1" applyAlignment="1">
      <alignment vertical="center"/>
    </xf>
    <xf numFmtId="0" fontId="21" fillId="2" borderId="2" xfId="0" applyFont="1" applyFill="1" applyBorder="1" applyAlignment="1">
      <alignment horizontal="justify" vertical="center" wrapText="1"/>
    </xf>
    <xf numFmtId="49" fontId="16" fillId="2" borderId="2" xfId="0" applyNumberFormat="1" applyFont="1" applyFill="1" applyBorder="1" applyAlignment="1">
      <alignment horizontal="center" vertical="center"/>
    </xf>
    <xf numFmtId="49" fontId="15" fillId="2" borderId="2" xfId="0" applyNumberFormat="1" applyFont="1" applyFill="1" applyBorder="1" applyAlignment="1">
      <alignment horizontal="center" vertical="center"/>
    </xf>
    <xf numFmtId="0" fontId="15" fillId="2" borderId="2" xfId="2" applyFont="1" applyFill="1" applyBorder="1" applyAlignment="1">
      <alignment horizontal="left" vertical="center" wrapText="1"/>
    </xf>
    <xf numFmtId="0" fontId="15" fillId="2" borderId="2" xfId="7" applyFont="1" applyFill="1" applyBorder="1"/>
    <xf numFmtId="0" fontId="21" fillId="2" borderId="2" xfId="2" applyFont="1" applyFill="1" applyBorder="1"/>
    <xf numFmtId="1" fontId="16" fillId="2" borderId="2" xfId="11" applyNumberFormat="1" applyFont="1" applyFill="1" applyBorder="1" applyAlignment="1">
      <alignment horizontal="center" vertical="center" wrapText="1"/>
    </xf>
    <xf numFmtId="165" fontId="15" fillId="2" borderId="2" xfId="1" applyNumberFormat="1" applyFont="1" applyFill="1" applyBorder="1" applyAlignment="1">
      <alignment vertical="center"/>
    </xf>
    <xf numFmtId="0" fontId="22" fillId="2" borderId="2" xfId="7" applyFont="1" applyFill="1" applyBorder="1"/>
    <xf numFmtId="169" fontId="22" fillId="2" borderId="2" xfId="1" applyNumberFormat="1" applyFont="1" applyFill="1" applyBorder="1" applyAlignment="1">
      <alignment vertical="center" wrapText="1"/>
    </xf>
    <xf numFmtId="170" fontId="22" fillId="2" borderId="2" xfId="1" applyNumberFormat="1" applyFont="1" applyFill="1" applyBorder="1" applyAlignment="1">
      <alignment vertical="center" wrapText="1"/>
    </xf>
    <xf numFmtId="165" fontId="24" fillId="2" borderId="2" xfId="1" applyNumberFormat="1" applyFont="1" applyFill="1" applyBorder="1" applyAlignment="1">
      <alignment horizontal="right" vertical="center"/>
    </xf>
    <xf numFmtId="165" fontId="24" fillId="2" borderId="2" xfId="1" applyNumberFormat="1" applyFont="1" applyFill="1" applyBorder="1" applyAlignment="1">
      <alignment horizontal="center" vertical="center" wrapText="1"/>
    </xf>
    <xf numFmtId="165" fontId="17" fillId="2" borderId="2" xfId="1" applyNumberFormat="1" applyFont="1" applyFill="1" applyBorder="1" applyAlignment="1">
      <alignment vertical="center"/>
    </xf>
    <xf numFmtId="43" fontId="22" fillId="2" borderId="0" xfId="1" applyNumberFormat="1" applyFont="1" applyFill="1" applyAlignment="1">
      <alignment vertical="center"/>
    </xf>
    <xf numFmtId="165" fontId="22" fillId="3" borderId="0" xfId="1" applyNumberFormat="1" applyFont="1" applyFill="1" applyAlignment="1">
      <alignment vertical="center"/>
    </xf>
    <xf numFmtId="3" fontId="33" fillId="3" borderId="2" xfId="0" applyNumberFormat="1" applyFont="1" applyFill="1" applyBorder="1" applyAlignment="1">
      <alignment horizontal="center" vertical="center" wrapText="1"/>
    </xf>
    <xf numFmtId="169" fontId="22" fillId="3" borderId="2" xfId="1" applyNumberFormat="1" applyFont="1" applyFill="1" applyBorder="1" applyAlignment="1">
      <alignment vertical="center" wrapText="1"/>
    </xf>
    <xf numFmtId="3" fontId="15" fillId="3" borderId="0" xfId="0" applyNumberFormat="1" applyFont="1" applyFill="1" applyAlignment="1">
      <alignment vertical="center"/>
    </xf>
    <xf numFmtId="3" fontId="17" fillId="3" borderId="0" xfId="0" applyNumberFormat="1" applyFont="1" applyFill="1" applyAlignment="1">
      <alignment horizontal="right" vertical="center"/>
    </xf>
    <xf numFmtId="3" fontId="16" fillId="3" borderId="2" xfId="0" applyNumberFormat="1" applyFont="1" applyFill="1" applyBorder="1" applyAlignment="1">
      <alignment horizontal="center" vertical="center" wrapText="1"/>
    </xf>
    <xf numFmtId="3" fontId="17" fillId="3" borderId="2" xfId="0" applyNumberFormat="1" applyFont="1" applyFill="1" applyBorder="1" applyAlignment="1">
      <alignment horizontal="center" vertical="center" wrapText="1"/>
    </xf>
    <xf numFmtId="165" fontId="15" fillId="2" borderId="2" xfId="1" applyNumberFormat="1" applyFont="1" applyFill="1" applyBorder="1" applyAlignment="1">
      <alignment vertical="center" wrapText="1"/>
    </xf>
    <xf numFmtId="165" fontId="15" fillId="3" borderId="2" xfId="1" applyNumberFormat="1" applyFont="1" applyFill="1" applyBorder="1" applyAlignment="1">
      <alignment vertical="center" wrapText="1"/>
    </xf>
    <xf numFmtId="165" fontId="15" fillId="3" borderId="0" xfId="1" applyNumberFormat="1" applyFont="1" applyFill="1" applyAlignment="1">
      <alignment vertical="center"/>
    </xf>
    <xf numFmtId="3" fontId="16" fillId="2" borderId="2" xfId="0" applyNumberFormat="1" applyFont="1" applyFill="1" applyBorder="1" applyAlignment="1">
      <alignment vertical="center" wrapText="1"/>
    </xf>
    <xf numFmtId="3" fontId="24" fillId="2" borderId="2" xfId="0" applyNumberFormat="1" applyFont="1" applyFill="1" applyBorder="1" applyAlignment="1">
      <alignment vertical="center"/>
    </xf>
    <xf numFmtId="0" fontId="13" fillId="2" borderId="2" xfId="2" applyFont="1" applyFill="1" applyBorder="1"/>
    <xf numFmtId="3" fontId="21" fillId="2" borderId="2" xfId="0" applyNumberFormat="1" applyFont="1" applyFill="1" applyBorder="1" applyAlignment="1">
      <alignment vertical="center"/>
    </xf>
    <xf numFmtId="165" fontId="25" fillId="2" borderId="2" xfId="1" applyNumberFormat="1" applyFont="1" applyFill="1" applyBorder="1" applyAlignment="1">
      <alignment horizontal="center" vertical="center" wrapText="1"/>
    </xf>
    <xf numFmtId="165" fontId="27" fillId="2" borderId="2" xfId="1" applyNumberFormat="1" applyFont="1" applyFill="1" applyBorder="1" applyAlignment="1">
      <alignment horizontal="center" vertical="center" wrapText="1"/>
    </xf>
    <xf numFmtId="165" fontId="26" fillId="2" borderId="2" xfId="1" applyNumberFormat="1" applyFont="1" applyFill="1" applyBorder="1" applyAlignment="1">
      <alignment vertical="center" wrapText="1"/>
    </xf>
    <xf numFmtId="165" fontId="26" fillId="2" borderId="2" xfId="1" applyNumberFormat="1" applyFont="1" applyFill="1" applyBorder="1" applyAlignment="1">
      <alignment horizontal="justify" vertical="center" wrapText="1"/>
    </xf>
    <xf numFmtId="0" fontId="34" fillId="2" borderId="0" xfId="0" applyFont="1" applyFill="1" applyBorder="1" applyAlignment="1">
      <alignment horizontal="center" vertical="center" wrapText="1"/>
    </xf>
    <xf numFmtId="164" fontId="34" fillId="2" borderId="0"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165" fontId="27" fillId="2" borderId="2" xfId="1" applyNumberFormat="1" applyFont="1" applyFill="1" applyBorder="1" applyAlignment="1">
      <alignment vertical="center" wrapText="1"/>
    </xf>
    <xf numFmtId="0" fontId="36" fillId="2" borderId="0" xfId="0" applyFont="1" applyFill="1"/>
    <xf numFmtId="164" fontId="36" fillId="2" borderId="0" xfId="0" applyNumberFormat="1" applyFont="1" applyFill="1"/>
    <xf numFmtId="165" fontId="27" fillId="2" borderId="2" xfId="1" applyNumberFormat="1" applyFont="1" applyFill="1" applyBorder="1" applyAlignment="1">
      <alignment horizontal="center" vertical="center"/>
    </xf>
    <xf numFmtId="165" fontId="27" fillId="2" borderId="2" xfId="1" quotePrefix="1" applyNumberFormat="1" applyFont="1" applyFill="1" applyBorder="1" applyAlignment="1">
      <alignment horizontal="justify" vertical="center" wrapText="1"/>
    </xf>
    <xf numFmtId="165" fontId="26" fillId="2" borderId="2" xfId="1" applyNumberFormat="1" applyFont="1" applyFill="1" applyBorder="1"/>
    <xf numFmtId="165" fontId="27" fillId="2" borderId="2" xfId="1" quotePrefix="1" applyNumberFormat="1" applyFont="1" applyFill="1" applyBorder="1" applyAlignment="1">
      <alignment horizontal="center" vertical="center" wrapText="1"/>
    </xf>
    <xf numFmtId="165" fontId="29" fillId="2" borderId="2" xfId="1" quotePrefix="1" applyNumberFormat="1" applyFont="1" applyFill="1" applyBorder="1" applyAlignment="1">
      <alignment horizontal="center" vertical="center" wrapText="1"/>
    </xf>
    <xf numFmtId="165" fontId="29" fillId="2" borderId="2" xfId="1" quotePrefix="1" applyNumberFormat="1" applyFont="1" applyFill="1" applyBorder="1" applyAlignment="1">
      <alignment horizontal="justify" vertical="center" wrapText="1"/>
    </xf>
    <xf numFmtId="165" fontId="28" fillId="2" borderId="2" xfId="1" applyNumberFormat="1" applyFont="1" applyFill="1" applyBorder="1" applyAlignment="1">
      <alignment vertical="center"/>
    </xf>
    <xf numFmtId="165" fontId="29" fillId="2" borderId="2" xfId="1" applyNumberFormat="1" applyFont="1" applyFill="1" applyBorder="1" applyAlignment="1">
      <alignment horizontal="left" vertical="center" wrapText="1"/>
    </xf>
    <xf numFmtId="165" fontId="27" fillId="2" borderId="2" xfId="1" applyNumberFormat="1" applyFont="1" applyFill="1" applyBorder="1" applyAlignment="1">
      <alignment vertical="center"/>
    </xf>
    <xf numFmtId="165" fontId="28" fillId="2" borderId="2" xfId="1" applyNumberFormat="1" applyFont="1" applyFill="1" applyBorder="1" applyAlignment="1">
      <alignment horizontal="right" vertical="center"/>
    </xf>
    <xf numFmtId="165" fontId="28" fillId="2" borderId="2" xfId="1" applyNumberFormat="1" applyFont="1" applyFill="1" applyBorder="1" applyAlignment="1">
      <alignment horizontal="center" vertical="center" wrapText="1"/>
    </xf>
    <xf numFmtId="165" fontId="30" fillId="2" borderId="0" xfId="1" applyNumberFormat="1" applyFont="1" applyFill="1" applyAlignment="1">
      <alignment vertical="center"/>
    </xf>
    <xf numFmtId="165" fontId="28" fillId="2" borderId="4" xfId="1" applyNumberFormat="1" applyFont="1" applyFill="1" applyBorder="1" applyAlignment="1">
      <alignment horizontal="center" vertical="center" wrapText="1"/>
    </xf>
    <xf numFmtId="165" fontId="28" fillId="2" borderId="2" xfId="1" applyNumberFormat="1" applyFont="1" applyFill="1" applyBorder="1" applyAlignment="1">
      <alignment vertical="center" wrapText="1"/>
    </xf>
    <xf numFmtId="49" fontId="15" fillId="3" borderId="2" xfId="0" applyNumberFormat="1" applyFont="1" applyFill="1" applyBorder="1" applyAlignment="1">
      <alignment horizontal="center" vertical="center"/>
    </xf>
    <xf numFmtId="0" fontId="21" fillId="3" borderId="2" xfId="7" applyFont="1" applyFill="1" applyBorder="1"/>
    <xf numFmtId="0" fontId="21" fillId="3" borderId="2" xfId="0" applyFont="1" applyFill="1" applyBorder="1" applyAlignment="1">
      <alignment vertical="center" wrapText="1"/>
    </xf>
    <xf numFmtId="3" fontId="15" fillId="3" borderId="2" xfId="0" applyNumberFormat="1" applyFont="1" applyFill="1" applyBorder="1" applyAlignment="1">
      <alignment vertical="center"/>
    </xf>
    <xf numFmtId="3" fontId="24" fillId="2" borderId="0" xfId="0" applyNumberFormat="1" applyFont="1" applyFill="1" applyBorder="1" applyAlignment="1">
      <alignment vertical="center"/>
    </xf>
    <xf numFmtId="165" fontId="22" fillId="2" borderId="0" xfId="1" applyNumberFormat="1" applyFont="1" applyFill="1" applyAlignment="1">
      <alignment vertical="center"/>
    </xf>
    <xf numFmtId="3" fontId="33" fillId="2" borderId="2" xfId="0" applyNumberFormat="1" applyFont="1" applyFill="1" applyBorder="1" applyAlignment="1">
      <alignment horizontal="center" vertical="center" wrapText="1"/>
    </xf>
    <xf numFmtId="3" fontId="22" fillId="2" borderId="0" xfId="0" applyNumberFormat="1" applyFont="1" applyFill="1" applyAlignment="1">
      <alignment vertical="center"/>
    </xf>
    <xf numFmtId="3" fontId="33" fillId="2" borderId="0" xfId="0" applyNumberFormat="1" applyFont="1" applyFill="1" applyAlignment="1">
      <alignment horizontal="right" vertical="center"/>
    </xf>
    <xf numFmtId="3" fontId="24" fillId="2" borderId="2" xfId="0" applyNumberFormat="1" applyFont="1" applyFill="1" applyBorder="1" applyAlignment="1">
      <alignment horizontal="center" vertical="center" wrapText="1"/>
    </xf>
    <xf numFmtId="3" fontId="15" fillId="2" borderId="2" xfId="0" applyNumberFormat="1" applyFont="1" applyFill="1" applyBorder="1" applyAlignment="1">
      <alignment vertical="center" wrapText="1"/>
    </xf>
    <xf numFmtId="164" fontId="1" fillId="2" borderId="0" xfId="0" applyNumberFormat="1" applyFont="1" applyFill="1" applyBorder="1" applyAlignment="1">
      <alignment horizontal="center" vertical="center" wrapText="1"/>
    </xf>
    <xf numFmtId="165" fontId="29" fillId="2" borderId="2" xfId="1" applyNumberFormat="1" applyFont="1" applyFill="1" applyBorder="1" applyAlignment="1">
      <alignment vertical="center" wrapText="1"/>
    </xf>
    <xf numFmtId="165" fontId="29" fillId="2" borderId="4" xfId="1" applyNumberFormat="1" applyFont="1" applyFill="1" applyBorder="1" applyAlignment="1">
      <alignment horizontal="center" vertical="center" wrapText="1"/>
    </xf>
    <xf numFmtId="165" fontId="29" fillId="2" borderId="0" xfId="1" applyNumberFormat="1" applyFont="1" applyFill="1"/>
    <xf numFmtId="165" fontId="30" fillId="2" borderId="4" xfId="1" applyNumberFormat="1" applyFont="1" applyFill="1" applyBorder="1" applyAlignment="1">
      <alignment horizontal="center" vertical="center" wrapText="1"/>
    </xf>
    <xf numFmtId="164" fontId="2" fillId="2" borderId="0" xfId="0" applyNumberFormat="1" applyFont="1" applyFill="1"/>
    <xf numFmtId="49" fontId="15" fillId="4" borderId="2" xfId="0" applyNumberFormat="1" applyFont="1" applyFill="1" applyBorder="1" applyAlignment="1">
      <alignment horizontal="center" vertical="center"/>
    </xf>
    <xf numFmtId="0" fontId="15" fillId="4" borderId="2" xfId="0" quotePrefix="1" applyFont="1" applyFill="1" applyBorder="1" applyAlignment="1">
      <alignment horizontal="justify" vertical="center" wrapText="1"/>
    </xf>
    <xf numFmtId="0" fontId="16" fillId="4" borderId="2" xfId="0" applyFont="1" applyFill="1" applyBorder="1" applyAlignment="1">
      <alignment vertical="center" wrapText="1"/>
    </xf>
    <xf numFmtId="165" fontId="15" fillId="4" borderId="2" xfId="1" applyNumberFormat="1" applyFont="1" applyFill="1" applyBorder="1" applyAlignment="1">
      <alignment vertical="center" wrapText="1"/>
    </xf>
    <xf numFmtId="165" fontId="16" fillId="4" borderId="2" xfId="1" applyNumberFormat="1" applyFont="1" applyFill="1" applyBorder="1" applyAlignment="1">
      <alignment vertical="center" wrapText="1"/>
    </xf>
    <xf numFmtId="165" fontId="16" fillId="4" borderId="2" xfId="1" applyNumberFormat="1" applyFont="1" applyFill="1" applyBorder="1" applyAlignment="1">
      <alignment horizontal="center" vertical="center" wrapText="1"/>
    </xf>
    <xf numFmtId="165" fontId="15" fillId="4" borderId="2" xfId="1" applyNumberFormat="1" applyFont="1" applyFill="1" applyBorder="1" applyAlignment="1">
      <alignment vertical="center"/>
    </xf>
    <xf numFmtId="3" fontId="16" fillId="4" borderId="0" xfId="0" applyNumberFormat="1" applyFont="1" applyFill="1" applyBorder="1" applyAlignment="1">
      <alignment vertical="center"/>
    </xf>
    <xf numFmtId="3" fontId="16" fillId="4" borderId="2" xfId="0" applyNumberFormat="1" applyFont="1" applyFill="1" applyBorder="1" applyAlignment="1">
      <alignment vertical="center"/>
    </xf>
    <xf numFmtId="0" fontId="21" fillId="4" borderId="2" xfId="0" applyFont="1" applyFill="1" applyBorder="1" applyAlignment="1">
      <alignment vertical="center" wrapText="1"/>
    </xf>
    <xf numFmtId="165" fontId="21" fillId="4" borderId="2" xfId="1" applyNumberFormat="1" applyFont="1" applyFill="1" applyBorder="1" applyAlignment="1">
      <alignment vertical="center" wrapText="1"/>
    </xf>
    <xf numFmtId="165" fontId="22" fillId="4" borderId="2" xfId="1" applyNumberFormat="1" applyFont="1" applyFill="1" applyBorder="1" applyAlignment="1">
      <alignment vertical="center"/>
    </xf>
    <xf numFmtId="3" fontId="15" fillId="4" borderId="2" xfId="0" applyNumberFormat="1" applyFont="1" applyFill="1" applyBorder="1" applyAlignment="1">
      <alignment vertical="center"/>
    </xf>
    <xf numFmtId="3" fontId="15" fillId="4" borderId="0" xfId="0" applyNumberFormat="1" applyFont="1" applyFill="1" applyBorder="1" applyAlignment="1">
      <alignment vertical="center"/>
    </xf>
    <xf numFmtId="165" fontId="28" fillId="2" borderId="2" xfId="1" quotePrefix="1" applyNumberFormat="1" applyFont="1" applyFill="1" applyBorder="1" applyAlignment="1">
      <alignment horizontal="justify" vertical="center" wrapText="1"/>
    </xf>
    <xf numFmtId="165" fontId="30" fillId="2" borderId="0" xfId="1" applyNumberFormat="1" applyFont="1" applyFill="1"/>
    <xf numFmtId="165" fontId="30" fillId="2" borderId="2" xfId="1" applyNumberFormat="1" applyFont="1" applyFill="1" applyBorder="1" applyAlignment="1">
      <alignment horizontal="center" vertical="center" wrapText="1"/>
    </xf>
    <xf numFmtId="0" fontId="37" fillId="2" borderId="0" xfId="0" applyFont="1" applyFill="1"/>
    <xf numFmtId="165" fontId="30" fillId="2" borderId="2" xfId="1" applyNumberFormat="1" applyFont="1" applyFill="1" applyBorder="1"/>
    <xf numFmtId="165" fontId="25" fillId="3" borderId="2" xfId="1" applyNumberFormat="1" applyFont="1" applyFill="1" applyBorder="1" applyAlignment="1">
      <alignment vertical="center" wrapText="1"/>
    </xf>
    <xf numFmtId="165" fontId="25" fillId="3" borderId="2" xfId="1" applyNumberFormat="1" applyFont="1" applyFill="1" applyBorder="1" applyAlignment="1">
      <alignment horizontal="center" vertical="center" wrapText="1"/>
    </xf>
    <xf numFmtId="165" fontId="28" fillId="3" borderId="2" xfId="1" applyNumberFormat="1" applyFont="1" applyFill="1" applyBorder="1" applyAlignment="1">
      <alignment horizontal="center" vertical="center" wrapText="1"/>
    </xf>
    <xf numFmtId="165" fontId="25" fillId="3" borderId="4" xfId="1" applyNumberFormat="1" applyFont="1" applyFill="1" applyBorder="1" applyAlignment="1">
      <alignment horizontal="center" vertical="center" wrapText="1"/>
    </xf>
    <xf numFmtId="165" fontId="26" fillId="3" borderId="2" xfId="1" applyNumberFormat="1" applyFont="1" applyFill="1" applyBorder="1" applyAlignment="1">
      <alignment horizontal="center" vertical="center" wrapText="1"/>
    </xf>
    <xf numFmtId="165" fontId="26" fillId="3" borderId="0" xfId="1" applyNumberFormat="1" applyFont="1" applyFill="1"/>
    <xf numFmtId="165" fontId="30" fillId="2" borderId="2" xfId="1" applyNumberFormat="1" applyFont="1" applyFill="1" applyBorder="1" applyAlignment="1">
      <alignment horizontal="center" vertical="center"/>
    </xf>
    <xf numFmtId="165" fontId="30" fillId="2" borderId="2" xfId="1" applyNumberFormat="1" applyFont="1" applyFill="1" applyBorder="1" applyAlignment="1">
      <alignment vertical="center" wrapText="1"/>
    </xf>
    <xf numFmtId="0" fontId="1" fillId="3" borderId="0"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2" fillId="3" borderId="0" xfId="0" applyFont="1" applyFill="1"/>
    <xf numFmtId="0" fontId="16" fillId="2" borderId="2" xfId="2" applyFont="1" applyFill="1" applyBorder="1" applyAlignment="1">
      <alignment horizontal="center" vertical="center" wrapText="1"/>
    </xf>
    <xf numFmtId="0" fontId="6" fillId="0" borderId="0" xfId="2" applyFont="1" applyAlignment="1">
      <alignment horizontal="center" vertical="center"/>
    </xf>
    <xf numFmtId="0" fontId="8" fillId="0" borderId="0" xfId="2" applyFont="1" applyAlignment="1">
      <alignment horizontal="center" vertical="center" wrapText="1"/>
    </xf>
    <xf numFmtId="0" fontId="9" fillId="0" borderId="0" xfId="2" applyFont="1" applyAlignment="1">
      <alignment horizontal="center" vertical="center" wrapText="1"/>
    </xf>
    <xf numFmtId="0" fontId="6" fillId="0" borderId="0" xfId="2" applyFont="1" applyAlignment="1">
      <alignment horizontal="center" vertical="center" wrapText="1"/>
    </xf>
    <xf numFmtId="0" fontId="11" fillId="0" borderId="1" xfId="2" applyFont="1" applyBorder="1" applyAlignment="1">
      <alignment horizontal="right"/>
    </xf>
    <xf numFmtId="0" fontId="16" fillId="0" borderId="2" xfId="2" applyFont="1" applyBorder="1" applyAlignment="1">
      <alignment horizontal="center" vertical="center" wrapText="1"/>
    </xf>
    <xf numFmtId="0" fontId="16" fillId="2" borderId="8"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6" fillId="2" borderId="15" xfId="2" applyFont="1" applyFill="1" applyBorder="1" applyAlignment="1">
      <alignment horizontal="center" vertical="center" wrapText="1"/>
    </xf>
    <xf numFmtId="0" fontId="16" fillId="2" borderId="12"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13" xfId="2" applyFont="1" applyFill="1" applyBorder="1" applyAlignment="1">
      <alignment horizontal="center" vertical="center" wrapText="1"/>
    </xf>
    <xf numFmtId="0" fontId="16" fillId="2" borderId="14" xfId="2" applyFont="1" applyFill="1" applyBorder="1" applyAlignment="1">
      <alignment horizontal="center" vertical="center" wrapText="1"/>
    </xf>
    <xf numFmtId="3" fontId="16" fillId="2" borderId="0" xfId="0" applyNumberFormat="1" applyFont="1" applyFill="1" applyBorder="1" applyAlignment="1">
      <alignment horizontal="center" vertical="center"/>
    </xf>
    <xf numFmtId="165" fontId="16" fillId="2" borderId="2" xfId="1" applyNumberFormat="1" applyFont="1" applyFill="1" applyBorder="1" applyAlignment="1">
      <alignment horizontal="center" vertical="center" wrapText="1"/>
    </xf>
    <xf numFmtId="165" fontId="16" fillId="2" borderId="3" xfId="1" applyNumberFormat="1" applyFont="1" applyFill="1" applyBorder="1" applyAlignment="1">
      <alignment horizontal="center" vertical="center" wrapText="1"/>
    </xf>
    <xf numFmtId="165" fontId="16" fillId="2" borderId="4" xfId="1" applyNumberFormat="1" applyFont="1" applyFill="1" applyBorder="1" applyAlignment="1">
      <alignment horizontal="center" vertical="center" wrapText="1"/>
    </xf>
    <xf numFmtId="3" fontId="16" fillId="2" borderId="3" xfId="0" applyNumberFormat="1" applyFont="1" applyFill="1" applyBorder="1" applyAlignment="1">
      <alignment horizontal="center" vertical="center" wrapText="1"/>
    </xf>
    <xf numFmtId="3" fontId="16" fillId="2" borderId="4" xfId="0" applyNumberFormat="1" applyFont="1" applyFill="1" applyBorder="1" applyAlignment="1">
      <alignment horizontal="center" vertical="center" wrapText="1"/>
    </xf>
    <xf numFmtId="3" fontId="16" fillId="3" borderId="2" xfId="0" applyNumberFormat="1"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165" fontId="24" fillId="3" borderId="2" xfId="1" applyNumberFormat="1" applyFont="1" applyFill="1" applyBorder="1" applyAlignment="1">
      <alignment horizontal="center" vertical="center" wrapText="1"/>
    </xf>
    <xf numFmtId="165" fontId="16" fillId="3" borderId="2" xfId="1" applyNumberFormat="1" applyFont="1" applyFill="1" applyBorder="1" applyAlignment="1">
      <alignment horizontal="center" vertical="center" wrapText="1"/>
    </xf>
    <xf numFmtId="3" fontId="16" fillId="2" borderId="0" xfId="0" applyNumberFormat="1" applyFont="1" applyFill="1" applyAlignment="1">
      <alignment horizontal="center" vertical="center" wrapText="1"/>
    </xf>
    <xf numFmtId="3" fontId="16" fillId="3" borderId="3" xfId="0" applyNumberFormat="1" applyFont="1" applyFill="1" applyBorder="1" applyAlignment="1">
      <alignment horizontal="center" vertical="center" wrapText="1"/>
    </xf>
    <xf numFmtId="3" fontId="16" fillId="3" borderId="4" xfId="0" applyNumberFormat="1" applyFont="1" applyFill="1" applyBorder="1" applyAlignment="1">
      <alignment horizontal="center" vertical="center" wrapText="1"/>
    </xf>
    <xf numFmtId="165" fontId="16" fillId="3" borderId="3" xfId="1" applyNumberFormat="1" applyFont="1" applyFill="1" applyBorder="1" applyAlignment="1">
      <alignment horizontal="center" vertical="center" wrapText="1"/>
    </xf>
    <xf numFmtId="165" fontId="16" fillId="3" borderId="4" xfId="1" applyNumberFormat="1" applyFont="1" applyFill="1" applyBorder="1" applyAlignment="1">
      <alignment horizontal="center" vertical="center" wrapText="1"/>
    </xf>
    <xf numFmtId="165" fontId="24" fillId="2" borderId="2" xfId="1" applyNumberFormat="1" applyFont="1" applyFill="1" applyBorder="1" applyAlignment="1">
      <alignment horizontal="center" vertical="center" wrapText="1"/>
    </xf>
    <xf numFmtId="3" fontId="24" fillId="2" borderId="2" xfId="0" applyNumberFormat="1"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165" fontId="25" fillId="2" borderId="3" xfId="1" applyNumberFormat="1" applyFont="1" applyFill="1" applyBorder="1" applyAlignment="1">
      <alignment horizontal="center" vertical="center" wrapText="1"/>
    </xf>
    <xf numFmtId="165" fontId="25" fillId="2" borderId="4" xfId="1" applyNumberFormat="1" applyFont="1" applyFill="1" applyBorder="1" applyAlignment="1">
      <alignment horizontal="center" vertical="center" wrapText="1"/>
    </xf>
    <xf numFmtId="0" fontId="25" fillId="2" borderId="7" xfId="0" applyFont="1" applyFill="1" applyBorder="1" applyAlignment="1">
      <alignment horizontal="center" vertical="center" wrapText="1"/>
    </xf>
    <xf numFmtId="164" fontId="25" fillId="2" borderId="8" xfId="0" applyNumberFormat="1" applyFont="1" applyFill="1" applyBorder="1" applyAlignment="1">
      <alignment horizontal="center" vertical="center" wrapText="1"/>
    </xf>
    <xf numFmtId="164" fontId="25" fillId="2" borderId="9" xfId="0" applyNumberFormat="1" applyFont="1" applyFill="1" applyBorder="1" applyAlignment="1">
      <alignment horizontal="center" vertical="center" wrapText="1"/>
    </xf>
    <xf numFmtId="164" fontId="25" fillId="2" borderId="10"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25" fillId="2" borderId="2"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5" fillId="2" borderId="10" xfId="0" applyFont="1" applyFill="1" applyBorder="1" applyAlignment="1">
      <alignment horizontal="center"/>
    </xf>
    <xf numFmtId="0" fontId="25" fillId="2" borderId="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165" fontId="28" fillId="2" borderId="3" xfId="1" applyNumberFormat="1" applyFont="1" applyFill="1" applyBorder="1" applyAlignment="1">
      <alignment horizontal="center" vertical="center" wrapText="1"/>
    </xf>
    <xf numFmtId="165" fontId="28" fillId="2" borderId="4" xfId="1" applyNumberFormat="1" applyFont="1" applyFill="1" applyBorder="1" applyAlignment="1">
      <alignment horizontal="center" vertical="center" wrapText="1"/>
    </xf>
    <xf numFmtId="0" fontId="0" fillId="0" borderId="1" xfId="0" applyBorder="1" applyAlignment="1">
      <alignment horizontal="center"/>
    </xf>
    <xf numFmtId="0" fontId="38" fillId="3" borderId="0"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7" fillId="3" borderId="0" xfId="0" applyFont="1" applyFill="1"/>
    <xf numFmtId="0" fontId="34" fillId="3" borderId="0"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6" fillId="3" borderId="0" xfId="0" applyFont="1" applyFill="1"/>
  </cellXfs>
  <cellStyles count="14">
    <cellStyle name="Comma" xfId="1" builtinId="3"/>
    <cellStyle name="Comma 2" xfId="3"/>
    <cellStyle name="Comma 2 3" xfId="10"/>
    <cellStyle name="Comma 3" xfId="8"/>
    <cellStyle name="Comma 3 2" xfId="13"/>
    <cellStyle name="Comma 4" xfId="6"/>
    <cellStyle name="Comma 5" xfId="4"/>
    <cellStyle name="Ledger 17 x 11 in" xfId="7"/>
    <cellStyle name="Normal" xfId="0" builtinId="0"/>
    <cellStyle name="Normal 2" xfId="2"/>
    <cellStyle name="Normal 2 2" xfId="5"/>
    <cellStyle name="Normal 2 3" xfId="9"/>
    <cellStyle name="Normal 6" xfId="12"/>
    <cellStyle name="Normal_Bieu mau (CV )" xfId="11"/>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Downloads\Documents%20and%20Settings\Computer\Desktop\giao%20von%20theo%20tabmis\Tabmis%20%20Goi%202%20Van%20phong%20KB%20&#272;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C&#193;C%20QD\BIEU%20MAU%20DIEU%20CHUYEN%20VON%20-%20VS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óm tắt"/>
      <sheetName val="Dự toán còn lại năm trước"/>
      <sheetName val="Dự toán ứng trước còn lại"/>
      <sheetName val="Dự toán còn lại năm nay"/>
      <sheetName val="Nhà cung cấp"/>
      <sheetName val="Hợp đồng khung"/>
      <sheetName val="COA_TKTN"/>
      <sheetName val="Mã chương"/>
      <sheetName val="Mã ngành"/>
      <sheetName val="CTMT"/>
      <sheetName val="XL4Test5"/>
      <sheetName val="~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011_Trồng trọt</v>
          </cell>
        </row>
        <row r="6">
          <cell r="C6" t="str">
            <v>012_Chăn nuôi</v>
          </cell>
        </row>
        <row r="7">
          <cell r="C7" t="str">
            <v>013_Trồng trọt và chăn nuôi hỗn hợp</v>
          </cell>
        </row>
        <row r="8">
          <cell r="C8" t="str">
            <v>014_Hoạt động dịch vụ nông nghiệp</v>
          </cell>
        </row>
        <row r="9">
          <cell r="C9" t="str">
            <v>015_Hoạt động thú y</v>
          </cell>
        </row>
        <row r="10">
          <cell r="C10" t="str">
            <v>016_Thuỷ lợi và các hoạt động dịch vụ có liên quan</v>
          </cell>
        </row>
        <row r="11">
          <cell r="C11" t="str">
            <v>017_Trồng rừng và chăm sóc rừng</v>
          </cell>
        </row>
        <row r="12">
          <cell r="C12" t="str">
            <v>018_Hoạt động dịch vụ lâm nghiệp</v>
          </cell>
        </row>
        <row r="13">
          <cell r="C13" t="str">
            <v>021_Hoạt động định canh, định cư và kinh tế mới</v>
          </cell>
        </row>
        <row r="14">
          <cell r="C14" t="str">
            <v>022_Khai thác thủy sản</v>
          </cell>
        </row>
        <row r="15">
          <cell r="C15" t="str">
            <v>023_Nuôi trồng thuỷ sản</v>
          </cell>
        </row>
        <row r="16">
          <cell r="C16" t="str">
            <v>024_Khai thác gỗ và lâm sản khác; thu nhặt sản phẩm từ rừng;... và dịch vụ liên quan</v>
          </cell>
        </row>
        <row r="18">
          <cell r="C18" t="str">
            <v>041_Khai thác và thu gom than cứng, than non và than bùn</v>
          </cell>
        </row>
        <row r="19">
          <cell r="C19" t="str">
            <v>042_Khai thác dầu thô và khí đốt tự nhiên</v>
          </cell>
        </row>
        <row r="20">
          <cell r="C20" t="str">
            <v>043_Khai thác quặng sắt</v>
          </cell>
        </row>
        <row r="21">
          <cell r="C21" t="str">
            <v>044_Khai thác quặng không chứa sắt (trừ quặng kim loại quý hiếm)</v>
          </cell>
        </row>
        <row r="22">
          <cell r="C22" t="str">
            <v>045_Khai thác quặng kim loại quý hiếm</v>
          </cell>
        </row>
        <row r="23">
          <cell r="C23" t="str">
            <v>046_Khai thác đá, cát, sỏi, đất sét</v>
          </cell>
        </row>
        <row r="24">
          <cell r="C24" t="str">
            <v>047_Khai khoáng chưa được phân vào đâu</v>
          </cell>
        </row>
        <row r="25">
          <cell r="C25" t="str">
            <v>048_Hoạt động dịch vụ hỗ trợ khai thác dầu thô và khí đốt tự nhiên</v>
          </cell>
        </row>
        <row r="26">
          <cell r="C26" t="str">
            <v>069_Hoạt động dịch vụ hỗ trợ khai thác mỏ và quặng khác</v>
          </cell>
        </row>
        <row r="28">
          <cell r="C28" t="str">
            <v>071_Sản xuất chế biến thực phẩm.</v>
          </cell>
        </row>
        <row r="29">
          <cell r="C29" t="str">
            <v>072_Sản xuất đồ uống</v>
          </cell>
        </row>
        <row r="30">
          <cell r="C30" t="str">
            <v>073_Sản xuất sản phẩm thuốc lá</v>
          </cell>
        </row>
        <row r="31">
          <cell r="C31" t="str">
            <v>074_Sản xuất sợi, dệt vải, sản xuất hàng dệt khác và hoàn thiện sản phẩm dệt</v>
          </cell>
        </row>
        <row r="32">
          <cell r="C32" t="str">
            <v>075_Sản xuất trang phục</v>
          </cell>
        </row>
        <row r="33">
          <cell r="C33" t="str">
            <v>076_Sản xuất da và các sản phẩm có liên quan</v>
          </cell>
        </row>
        <row r="34">
          <cell r="C34" t="str">
            <v>077_Sản xuất các sản phẩm từ gỗ, tre, nứa, rơm, rạ và vật liệu tết, bện</v>
          </cell>
        </row>
        <row r="35">
          <cell r="C35" t="str">
            <v>078_Sản xuất giấy và sản phẩm từ giấy</v>
          </cell>
        </row>
        <row r="36">
          <cell r="C36" t="str">
            <v>081_In, sao chép bản ghi các loại</v>
          </cell>
        </row>
        <row r="37">
          <cell r="C37" t="str">
            <v>082_Sản xuất than cốc, sản phẩm dầu mỏ tinh chế</v>
          </cell>
        </row>
        <row r="38">
          <cell r="C38" t="str">
            <v>083_Sản xuất hoá chất và sản phẩm hoá chất</v>
          </cell>
        </row>
        <row r="39">
          <cell r="C39" t="str">
            <v>084_Sản xuất thuốc, hoá dược và dược liệu</v>
          </cell>
        </row>
        <row r="40">
          <cell r="C40" t="str">
            <v>085_Sản xuất các sản phẩm từ cao su</v>
          </cell>
        </row>
        <row r="41">
          <cell r="C41" t="str">
            <v>086_Sản xuất các sản phẩm từ nhựa (plastic)</v>
          </cell>
        </row>
        <row r="42">
          <cell r="C42" t="str">
            <v>087_Sản xuất sản phẩm từ chất khoáng phi kim loại khác</v>
          </cell>
        </row>
        <row r="43">
          <cell r="C43" t="str">
            <v>088_Sản xuất kim loại</v>
          </cell>
        </row>
        <row r="44">
          <cell r="C44" t="str">
            <v>091_Sản xuất sản phẩm từ kim loại đúc sẵn (trừ máy móc, thiết bị)</v>
          </cell>
        </row>
        <row r="45">
          <cell r="C45" t="str">
            <v>092_Sản xuất sản phẩm điện tử, và sản phẩm quang học</v>
          </cell>
        </row>
        <row r="46">
          <cell r="C46" t="str">
            <v>093_Sản xuất thiết bị điện</v>
          </cell>
        </row>
        <row r="47">
          <cell r="C47" t="str">
            <v>094_Sản xuất máy móc, thiết bị chưa phân được vào đâu</v>
          </cell>
        </row>
        <row r="48">
          <cell r="C48" t="str">
            <v>095_Sản xuất xe có động cơ</v>
          </cell>
        </row>
        <row r="49">
          <cell r="C49" t="str">
            <v>096_Sản xuất phương tiện vận tải khác</v>
          </cell>
        </row>
        <row r="50">
          <cell r="C50" t="str">
            <v>097_Sản xuất giường, tủ, bàn, ghế</v>
          </cell>
        </row>
        <row r="51">
          <cell r="C51" t="str">
            <v>099_Công nghiệp chế biến, chế tạo khác</v>
          </cell>
        </row>
        <row r="52">
          <cell r="C52" t="str">
            <v>101_Sửa chữa, bảo dưỡng và lắp đặt máy móc và thiết bị</v>
          </cell>
        </row>
        <row r="53">
          <cell r="C53" t="str">
            <v>102_Hoạt động khuyến công</v>
          </cell>
        </row>
        <row r="55">
          <cell r="C55" t="str">
            <v>131_Sản xuất, truyền tải và phân phối điện</v>
          </cell>
        </row>
        <row r="56">
          <cell r="C56" t="str">
            <v>132_Sản xuất khí đốt, phân phối nhiên liệu khí bằng đường ống</v>
          </cell>
        </row>
        <row r="57">
          <cell r="C57" t="str">
            <v>133_Sản xuất, phân phối hơi nước, nước nóng, điều hoà không khí và sản xuất nước đá</v>
          </cell>
        </row>
        <row r="58">
          <cell r="C58" t="str">
            <v>134_Khai thác lọc và phân phối nước</v>
          </cell>
        </row>
        <row r="59">
          <cell r="C59" t="str">
            <v>159_Các hoạt động khác có liên quan</v>
          </cell>
        </row>
        <row r="61">
          <cell r="C61" t="str">
            <v>161_Xây dựng nhà các loại</v>
          </cell>
        </row>
        <row r="62">
          <cell r="C62" t="str">
            <v>162_Xây dựng công trình đường sắt</v>
          </cell>
        </row>
        <row r="63">
          <cell r="C63" t="str">
            <v>163_Xây dựng công trình đường bộ</v>
          </cell>
        </row>
        <row r="64">
          <cell r="C64" t="str">
            <v>164_Xây dựng công trình công ích</v>
          </cell>
        </row>
        <row r="65">
          <cell r="C65" t="str">
            <v>165_Xây dựng công trình kỹ thuật dân dụng khác</v>
          </cell>
        </row>
        <row r="66">
          <cell r="C66" t="str">
            <v>166_Phá dỡ và chuẩn bị mặt bằng</v>
          </cell>
        </row>
        <row r="67">
          <cell r="C67" t="str">
            <v>167_Kiến thiết thị chính</v>
          </cell>
        </row>
        <row r="68">
          <cell r="C68" t="str">
            <v>168_Lắp đặt hệ thống điện, hệ thống cấp thoát nước và lắp đặt xây dựng khác</v>
          </cell>
        </row>
        <row r="69">
          <cell r="C69" t="str">
            <v>171_Hoàn thiện công trình xây dựng</v>
          </cell>
        </row>
        <row r="70">
          <cell r="C70" t="str">
            <v>189_Hoạt động xây dựng chuyên dụng khác</v>
          </cell>
        </row>
        <row r="72">
          <cell r="C72" t="str">
            <v>191_Hoạt động kinh doanh xuất, nhập khẩu</v>
          </cell>
        </row>
        <row r="73">
          <cell r="C73" t="str">
            <v>192_Dự trữ vật tư, thiết bị, hàng hóa và dịch vụ bảo quản</v>
          </cell>
        </row>
        <row r="74">
          <cell r="C74" t="str">
            <v>193_Bán, sửa chữa ô tô, mô tô, xe máy và xe có động cơ khác</v>
          </cell>
        </row>
        <row r="75">
          <cell r="C75" t="str">
            <v>194_Bán buôn (trừ ô tô, mô tô, xe máy và xe có động cơ khác)</v>
          </cell>
        </row>
        <row r="76">
          <cell r="C76" t="str">
            <v>195_Bán lẻ (trừ ô tô, mô tô, xe máy và xe có động cơ khác)</v>
          </cell>
        </row>
        <row r="77">
          <cell r="C77" t="str">
            <v>220_VẬN TẢI, KHO BÃI</v>
          </cell>
        </row>
        <row r="78">
          <cell r="C78" t="str">
            <v>221_Vận tải đường sắt</v>
          </cell>
        </row>
        <row r="79">
          <cell r="C79" t="str">
            <v>222_Vận tải bằng xe buýt</v>
          </cell>
        </row>
        <row r="80">
          <cell r="C80" t="str">
            <v>223_Vận tải đường bộ khác</v>
          </cell>
        </row>
        <row r="81">
          <cell r="C81" t="str">
            <v>224_Vận tải đường ống</v>
          </cell>
        </row>
        <row r="82">
          <cell r="C82" t="str">
            <v>225_Vận tải ven biển và viễn dương</v>
          </cell>
        </row>
        <row r="83">
          <cell r="C83" t="str">
            <v>226_Vận tải đường thuỷ nội địa</v>
          </cell>
        </row>
        <row r="84">
          <cell r="C84" t="str">
            <v>227_Vận tải hàng không</v>
          </cell>
        </row>
        <row r="85">
          <cell r="C85" t="str">
            <v>228_Kho bãi và lưu giữ hàng hoá</v>
          </cell>
        </row>
        <row r="86">
          <cell r="C86" t="str">
            <v>231_Hoạt động dịch vụ hỗ trợ cho vận tải</v>
          </cell>
        </row>
        <row r="88">
          <cell r="C88" t="str">
            <v>251_Xuất bản sách, ấn phẩm định kỳ và các hoạt động xuất bản khác</v>
          </cell>
        </row>
        <row r="89">
          <cell r="C89" t="str">
            <v>252_Hoạt động phát thanh</v>
          </cell>
        </row>
        <row r="90">
          <cell r="C90" t="str">
            <v>253_Hoạt động truyền hình</v>
          </cell>
        </row>
        <row r="91">
          <cell r="C91" t="str">
            <v>254_Hoạt động thông tấn</v>
          </cell>
        </row>
        <row r="92">
          <cell r="C92" t="str">
            <v>255_Hoạt động viễn thông</v>
          </cell>
        </row>
        <row r="93">
          <cell r="C93" t="str">
            <v>256_Hoạt động bưu chính và chuyển phát</v>
          </cell>
        </row>
        <row r="94">
          <cell r="C94" t="str">
            <v xml:space="preserve">257_Hoạt động sản xuất phần cứng máy vi tính </v>
          </cell>
        </row>
        <row r="95">
          <cell r="C95" t="str">
            <v xml:space="preserve">258_Hoạt động sản xuất phần mềm máy vi tính </v>
          </cell>
        </row>
        <row r="96">
          <cell r="C96" t="str">
            <v>261_Hoạt động sản xuất các phương tiện phục vụ hoạt động công nghệ thông tin</v>
          </cell>
        </row>
        <row r="97">
          <cell r="C97" t="str">
            <v>262_Hoạt động sản xuất thiết bị truyền dẫn, linh kiện, phụ kiện phục vụ hoạt động công nghệ thông tin</v>
          </cell>
        </row>
        <row r="98">
          <cell r="C98" t="str">
            <v>263_Sản xuất lưu trữ thông tin điện tử</v>
          </cell>
        </row>
        <row r="99">
          <cell r="C99" t="str">
            <v>279_Dịch vụ tư vấn và các hoạt động khác liên quan công nghệ thông tin</v>
          </cell>
        </row>
        <row r="101">
          <cell r="C101" t="str">
            <v>281_Hoạt động điều tra, quan trắc, áp dụng tiến bộ kỹ thuật, mô hình quản lý về phát triển và bảo vệ môi trường</v>
          </cell>
        </row>
        <row r="102">
          <cell r="C102" t="str">
            <v xml:space="preserve">282_Hoạt động xử lý chất thải rắn </v>
          </cell>
        </row>
        <row r="103">
          <cell r="C103" t="str">
            <v>283_Hoạt động xử lý chất thải lỏng</v>
          </cell>
        </row>
        <row r="104">
          <cell r="C104" t="str">
            <v>284_Hoạt động xử lý chất thải khí, khắc phục ô nhiễm không khí</v>
          </cell>
        </row>
        <row r="105">
          <cell r="C105" t="str">
            <v>285_Hoạt động bảo vệ môi trường do tác động của tiếng ồn</v>
          </cell>
        </row>
        <row r="106">
          <cell r="C106" t="str">
            <v>286_Hoạt động bảo vệ môi trường do tác động của phóng xạ, xử lý chất độc hoá học và ô nhiễm chất độc hoá học</v>
          </cell>
        </row>
        <row r="107">
          <cell r="C107" t="str">
            <v>287_Hoạt động bảo tồn thiên nhiên và đa dạng sinh học (Khu bảo tồn thiên nhiên, Vườn quốc gia)</v>
          </cell>
        </row>
        <row r="108">
          <cell r="C108" t="str">
            <v>309_Hoạt động bảo vệ môi trường khác</v>
          </cell>
        </row>
        <row r="110">
          <cell r="C110" t="str">
            <v>311_Dịch vụ lưu trú ngắn ngày</v>
          </cell>
        </row>
        <row r="111">
          <cell r="C111" t="str">
            <v>312_Cơ sở lưu trú khác</v>
          </cell>
        </row>
        <row r="112">
          <cell r="C112" t="str">
            <v>313_Nhà hàng và các dịch vụ ăn uống phục vụ lưu động</v>
          </cell>
        </row>
        <row r="113">
          <cell r="C113" t="str">
            <v>314_Cung cấp dịch vụ ăn uống theo hợp đồng không thường xuyên và dịch vụ ăn uống khác</v>
          </cell>
        </row>
        <row r="114">
          <cell r="C114" t="str">
            <v>315_Dịch vụ phục vụ đồ uống</v>
          </cell>
        </row>
        <row r="116">
          <cell r="C116" t="str">
            <v>341_Hoạt động của ngành ngân hàng</v>
          </cell>
        </row>
        <row r="117">
          <cell r="C117" t="str">
            <v>342_Hoạt động của thị trường chứng khoán</v>
          </cell>
        </row>
        <row r="118">
          <cell r="C118" t="str">
            <v>343_Các hoạt động trung gian tài chính khác</v>
          </cell>
        </row>
        <row r="119">
          <cell r="C119" t="str">
            <v>344_Hoạt động của kinh doanh bảo hiểm</v>
          </cell>
        </row>
        <row r="120">
          <cell r="C120" t="str">
            <v>345_Các biện pháp tài chính</v>
          </cell>
        </row>
        <row r="121">
          <cell r="C121" t="str">
            <v xml:space="preserve">346_Quan hệ giữa các cấp ngân sách </v>
          </cell>
        </row>
        <row r="122">
          <cell r="C122" t="str">
            <v xml:space="preserve">347_Kết dư ngân sách </v>
          </cell>
        </row>
        <row r="123">
          <cell r="C123" t="str">
            <v>348_Quan hệ tài chính với nước ngoài</v>
          </cell>
        </row>
        <row r="124">
          <cell r="C124" t="str">
            <v>351_Quan hệ tài chính với các tổ chức và cá nhân nước ngoài</v>
          </cell>
        </row>
        <row r="125">
          <cell r="C125" t="str">
            <v>353_Hoạt động quản lý quỹ dự trữ quốc gia</v>
          </cell>
        </row>
        <row r="126">
          <cell r="C126" t="str">
            <v>369_Quan hệ tài chính khác</v>
          </cell>
        </row>
        <row r="128">
          <cell r="C128" t="str">
            <v>371_Nghiên cứu và phát triển thực nghiệm khoa học tự nhiên và kỹ thuật</v>
          </cell>
        </row>
        <row r="129">
          <cell r="C129" t="str">
            <v>372_Nghiên cứu và phát triển thực nghiệm khoa học xã hội và nhân văn</v>
          </cell>
        </row>
        <row r="130">
          <cell r="C130" t="str">
            <v>373_Hoạt động khoa học - công nghệ khác</v>
          </cell>
        </row>
        <row r="131">
          <cell r="C131" t="str">
            <v>374_Hoạt động nghiên cứu về môi trường</v>
          </cell>
        </row>
        <row r="133">
          <cell r="C133" t="str">
            <v>401_Kinh doanh bất động sản</v>
          </cell>
        </row>
        <row r="134">
          <cell r="C134" t="str">
            <v>402_Tư vấn, môi giới, đấu giá bất động sản</v>
          </cell>
        </row>
        <row r="136">
          <cell r="C136" t="str">
            <v xml:space="preserve">431_Các hoạt động tư vấn về pháp luật, kế toán, kiểm toán, thuế, thẩm định giá tài sản, nghiên cứu thị trường, thăm dò dư luận xã hội, tư vấn về quản lý và kinh doanh </v>
          </cell>
        </row>
        <row r="137">
          <cell r="C137" t="str">
            <v>432_Các hoạt động điều tra, thăm dò, khảo sát, tư vấn trong các lĩnh vực: kinh tế, xã hội, nhân văn và điều tra khác</v>
          </cell>
        </row>
        <row r="138">
          <cell r="C138" t="str">
            <v>433_Quảng cáo (trừ in quảng cáo)</v>
          </cell>
        </row>
        <row r="139">
          <cell r="C139" t="str">
            <v>434_Cho thuê các loại phương tiện vận tải</v>
          </cell>
        </row>
        <row r="140">
          <cell r="C140" t="str">
            <v>435_Cho thuê máy móc, thiết bị các loại</v>
          </cell>
        </row>
        <row r="141">
          <cell r="C141" t="str">
            <v>436_Cho thuê đồ dùng cá nhân và gia đình khác</v>
          </cell>
        </row>
        <row r="142">
          <cell r="C142" t="str">
            <v>437_Xử lý dữ liệu và các hoạt động có liên quan</v>
          </cell>
        </row>
        <row r="143">
          <cell r="C143" t="str">
            <v>438_Hoạt động dịch vụ lao động và việc làm</v>
          </cell>
        </row>
        <row r="144">
          <cell r="C144" t="str">
            <v>441_Hoạt động của các đại lý du lịch, kinh doanh tua du lịch và các dịch vụ hỗ trợ, liên quan đến quảng bá và tổ chức tua du lịch</v>
          </cell>
        </row>
        <row r="145">
          <cell r="C145" t="str">
            <v>442_Hoạt động dịch vụ vệ sinh nhà cửa, công trình và cảnh quan</v>
          </cell>
        </row>
        <row r="146">
          <cell r="C146" t="str">
            <v>459_Hoạt động hành chính, hỗ trợ văn phòng và các hoạt động hỗ trợ kinh doanh khác</v>
          </cell>
        </row>
        <row r="148">
          <cell r="C148" t="str">
            <v>461_Hoạt động của Đảng Cộng sản Việt Nam</v>
          </cell>
        </row>
        <row r="149">
          <cell r="C149" t="str">
            <v>462_Hoạt động của tổ chức chính trị - xã hội</v>
          </cell>
        </row>
        <row r="150">
          <cell r="C150" t="str">
            <v>463_Các hoạt động quản lý hành chính nhà nước</v>
          </cell>
        </row>
        <row r="151">
          <cell r="C151" t="str">
            <v>464_Hoạt động quản lý nhà nước thuộc lĩnh vực y tế, giáo dục - đào tạo, văn hóa, xã hội</v>
          </cell>
        </row>
        <row r="152">
          <cell r="C152" t="str">
            <v>465_Hoạt động quản lý nhà nước thuộc lĩnh vực khác</v>
          </cell>
        </row>
        <row r="153">
          <cell r="C153" t="str">
            <v>466_Hoạt động quản lý nhà nước thuộc lĩnh vực điều phối và hỗ trợ các hoạt động kinh tế - xã hội có hiệu quả hơn</v>
          </cell>
        </row>
        <row r="154">
          <cell r="C154" t="str">
            <v>467_Hoạt động ngoại giao</v>
          </cell>
        </row>
        <row r="155">
          <cell r="C155" t="str">
            <v>468_Hoạt động quốc phòng</v>
          </cell>
        </row>
        <row r="156">
          <cell r="C156" t="str">
            <v>471_Hoạt động trật tự, an ninh - xã hội</v>
          </cell>
        </row>
        <row r="157">
          <cell r="C157" t="str">
            <v>472_Hoạt động của các tổ chức xã hội</v>
          </cell>
        </row>
        <row r="158">
          <cell r="C158" t="str">
            <v>473_Hoạt động của các tổ chức xã hội - nghề nghiệp</v>
          </cell>
        </row>
        <row r="159">
          <cell r="C159" t="str">
            <v>474_Hoạt động bảo đảm xã hội, bảo hiểm xã hội và bảo hiểm y tế bắt buộc</v>
          </cell>
        </row>
        <row r="160">
          <cell r="C160" t="str">
            <v>490_GIÁO DỤC VÀ ĐÀO TẠO</v>
          </cell>
        </row>
        <row r="161">
          <cell r="C161" t="str">
            <v>491_Giáo dục mầm non</v>
          </cell>
        </row>
        <row r="162">
          <cell r="C162" t="str">
            <v>492_Giáo dục tiểu học</v>
          </cell>
        </row>
        <row r="163">
          <cell r="C163" t="str">
            <v>493_Giáo dục phổ thông trung học cơ sở</v>
          </cell>
        </row>
        <row r="164">
          <cell r="C164" t="str">
            <v>494_Giáo dục trung học phổ thông</v>
          </cell>
        </row>
        <row r="165">
          <cell r="C165" t="str">
            <v>495_Giáo dục thường xuyên và hoạt động phục vụ cho giáo dục</v>
          </cell>
        </row>
        <row r="166">
          <cell r="C166" t="str">
            <v>496_Giáo dục kỹ thuật tổng hợp, hướng nghiệp dạy nghề trong các trường phổ thông</v>
          </cell>
        </row>
        <row r="167">
          <cell r="C167" t="str">
            <v>497_Giáo dục trung học chuyên nghiệp</v>
          </cell>
        </row>
        <row r="168">
          <cell r="C168" t="str">
            <v>498_Dạy nghề</v>
          </cell>
        </row>
        <row r="169">
          <cell r="C169" t="str">
            <v>501_Đào tạo cao đẳng</v>
          </cell>
        </row>
        <row r="170">
          <cell r="C170" t="str">
            <v>502_Đào tạo đại học</v>
          </cell>
        </row>
        <row r="171">
          <cell r="C171" t="str">
            <v>503_Đào tạo sau đại học</v>
          </cell>
        </row>
        <row r="172">
          <cell r="C172" t="str">
            <v>504_Đào tạo lại và bồi dưỡng nghiệp vụ khác cho cán bộ, công nhân viên</v>
          </cell>
        </row>
        <row r="173">
          <cell r="C173" t="str">
            <v>505_Đào tạo khác trong nước</v>
          </cell>
        </row>
        <row r="174">
          <cell r="C174" t="str">
            <v>506_Đào tạo ngoài nước</v>
          </cell>
        </row>
        <row r="176">
          <cell r="C176" t="str">
            <v>521_Hoạt động của các bệnh viện, trạm xá</v>
          </cell>
        </row>
        <row r="177">
          <cell r="C177" t="str">
            <v>522_Hoạt động của các phòng khám, chữa bệnh</v>
          </cell>
        </row>
        <row r="178">
          <cell r="C178" t="str">
            <v>523_Hoạt động y tế dự phòng</v>
          </cell>
        </row>
        <row r="179">
          <cell r="C179" t="str">
            <v>524_Hoạt động của hệ thống cơ sở chỉnh hình, phục hồi chức năng</v>
          </cell>
        </row>
        <row r="180">
          <cell r="C180" t="str">
            <v>525_Hoạt động điều dưỡng</v>
          </cell>
        </row>
        <row r="181">
          <cell r="C181" t="str">
            <v>526_Hoạt động y tế khác</v>
          </cell>
        </row>
        <row r="182">
          <cell r="C182" t="str">
            <v>527_Hoạt động thực hiện chính sách người có công với cách mạng</v>
          </cell>
        </row>
        <row r="183">
          <cell r="C183" t="str">
            <v>528_Hoạt động xã hội khác</v>
          </cell>
        </row>
        <row r="184">
          <cell r="C184" t="str">
            <v>531_Sự nghiệp bảo vệ và chăm sóc trẻ em</v>
          </cell>
        </row>
        <row r="185">
          <cell r="C185" t="str">
            <v>532_Hoạt động khám, chữa bệnh cho trẻ em dưới 6 tuổi theo quy định của Luật bảo vệ, chăm sóc và giáo dục trẻ em</v>
          </cell>
        </row>
        <row r="186">
          <cell r="C186" t="str">
            <v>533_Sự nghiệp gia đình</v>
          </cell>
        </row>
        <row r="188">
          <cell r="C188" t="str">
            <v>551_Hoạt động điện ảnh và sản xuất chương trình truyền hình</v>
          </cell>
        </row>
        <row r="189">
          <cell r="C189" t="str">
            <v>552_Hoạt động ghi âm và xuất bản âm nhạc</v>
          </cell>
        </row>
        <row r="190">
          <cell r="C190" t="str">
            <v>553_Hoạt động sáng tác, nghệ thuật và giải trí</v>
          </cell>
        </row>
        <row r="191">
          <cell r="C191" t="str">
            <v>554_Hoạt động triển lãm, thông tin thuộc lĩnh vực văn hóa, nhà văn hóa</v>
          </cell>
        </row>
        <row r="192">
          <cell r="C192" t="str">
            <v>555_Hoạt động thư viện và lưu trữ</v>
          </cell>
        </row>
        <row r="193">
          <cell r="C193" t="str">
            <v>556_Hoạt động bảo tồn, bảo tàng</v>
          </cell>
        </row>
        <row r="194">
          <cell r="C194" t="str">
            <v>557_Hoạt động của các vườn bách thảo, bách thú</v>
          </cell>
        </row>
        <row r="195">
          <cell r="C195" t="str">
            <v>558_Hoạt động xổ số</v>
          </cell>
        </row>
        <row r="196">
          <cell r="C196" t="str">
            <v>561_Hoạt động cá cược và đánh bạc</v>
          </cell>
        </row>
        <row r="197">
          <cell r="C197" t="str">
            <v>562_Hoạt động thể thao</v>
          </cell>
        </row>
        <row r="198">
          <cell r="C198" t="str">
            <v>564_Hoạt động nhiếp ảnh</v>
          </cell>
        </row>
        <row r="199">
          <cell r="C199" t="str">
            <v>579_Hoạt động vui chơi giải trí khác</v>
          </cell>
        </row>
        <row r="201">
          <cell r="C201" t="str">
            <v>581_Hoạt động của các hiệp hội, tổ chức khác</v>
          </cell>
        </row>
        <row r="202">
          <cell r="C202" t="str">
            <v>582_Sửa chữa máy vi tính, đồ dùng cá nhân và gia đình</v>
          </cell>
        </row>
        <row r="203">
          <cell r="C203" t="str">
            <v>583_Hoạt động dịch vụ phục vụ cá nhân khác</v>
          </cell>
        </row>
        <row r="205">
          <cell r="C205" t="str">
            <v>611_Hoạt động làm thuê công việc gia đình trong các hộ gia đình</v>
          </cell>
        </row>
        <row r="206">
          <cell r="C206" t="str">
            <v>611_Hoạt động sản xuất sản phẩm vật chất và dịch vụ tự tiêu dùng của hộ gia đình</v>
          </cell>
        </row>
        <row r="208">
          <cell r="C208" t="str">
            <v>641_Hoạt động của các tổ chức và cơ quan quốc tế</v>
          </cell>
        </row>
        <row r="209">
          <cell r="C209" t="str">
            <v>*_Tất cả</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PL II.2 SN (2022 )"/>
      <sheetName val="PL II.2 (SN 2023)"/>
      <sheetName val="PL II.2 (SN 2024)"/>
      <sheetName val="PL III.2 (VSN)"/>
      <sheetName val="Sheet1"/>
    </sheetNames>
    <sheetDataSet>
      <sheetData sheetId="0"/>
      <sheetData sheetId="1">
        <row r="9">
          <cell r="J9">
            <v>59093</v>
          </cell>
          <cell r="V9">
            <v>3285</v>
          </cell>
          <cell r="AB9">
            <v>5470</v>
          </cell>
        </row>
        <row r="201">
          <cell r="J201">
            <v>45777</v>
          </cell>
          <cell r="V201">
            <v>2251</v>
          </cell>
          <cell r="AB201">
            <v>2326</v>
          </cell>
        </row>
        <row r="282">
          <cell r="J282">
            <v>29020</v>
          </cell>
          <cell r="V282">
            <v>13570</v>
          </cell>
          <cell r="AB282">
            <v>15450</v>
          </cell>
        </row>
      </sheetData>
      <sheetData sheetId="2">
        <row r="9">
          <cell r="J9">
            <v>171109</v>
          </cell>
          <cell r="V9">
            <v>9474</v>
          </cell>
          <cell r="AB9">
            <v>13994</v>
          </cell>
        </row>
        <row r="181">
          <cell r="J181">
            <v>137246.34250319799</v>
          </cell>
          <cell r="V181">
            <v>7414</v>
          </cell>
          <cell r="AB181">
            <v>6309</v>
          </cell>
        </row>
        <row r="286">
          <cell r="J286">
            <v>34995</v>
          </cell>
          <cell r="V286">
            <v>11061</v>
          </cell>
          <cell r="AB286">
            <v>23934</v>
          </cell>
        </row>
      </sheetData>
      <sheetData sheetId="3">
        <row r="9">
          <cell r="J9">
            <v>53445</v>
          </cell>
          <cell r="V9">
            <v>9877</v>
          </cell>
          <cell r="AB9">
            <v>5415</v>
          </cell>
        </row>
        <row r="147">
          <cell r="J147">
            <v>170268</v>
          </cell>
          <cell r="V147">
            <v>9317</v>
          </cell>
          <cell r="AB147">
            <v>7710</v>
          </cell>
        </row>
        <row r="264">
          <cell r="J264">
            <v>33118</v>
          </cell>
          <cell r="V264">
            <v>13980</v>
          </cell>
          <cell r="AB264">
            <v>19138</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zoomScaleNormal="100" workbookViewId="0">
      <selection activeCell="F20" sqref="F20"/>
    </sheetView>
  </sheetViews>
  <sheetFormatPr defaultColWidth="9.140625" defaultRowHeight="15.75" x14ac:dyDescent="0.25"/>
  <cols>
    <col min="1" max="1" width="5.5703125" style="3" customWidth="1"/>
    <col min="2" max="2" width="26.85546875" style="3" customWidth="1"/>
    <col min="3" max="16" width="8.7109375" style="3" customWidth="1"/>
    <col min="17" max="28" width="8.42578125" style="3" customWidth="1"/>
    <col min="29" max="29" width="10.85546875" style="3" customWidth="1"/>
    <col min="30" max="30" width="10.5703125" style="3" bestFit="1" customWidth="1"/>
    <col min="31" max="16384" width="9.140625" style="3"/>
  </cols>
  <sheetData>
    <row r="1" spans="1:31" x14ac:dyDescent="0.25">
      <c r="A1" s="230" t="s">
        <v>52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16"/>
    </row>
    <row r="2" spans="1:31" x14ac:dyDescent="0.25">
      <c r="A2" s="231" t="s">
        <v>51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7"/>
    </row>
    <row r="3" spans="1:31" hidden="1" x14ac:dyDescent="0.25">
      <c r="A3" s="232" t="s">
        <v>22</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18"/>
    </row>
    <row r="4" spans="1:31" x14ac:dyDescent="0.25">
      <c r="A4" s="233" t="s">
        <v>134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18"/>
    </row>
    <row r="5" spans="1:31" x14ac:dyDescent="0.25">
      <c r="A5" s="4"/>
      <c r="B5" s="4"/>
      <c r="C5" s="5"/>
      <c r="D5" s="5"/>
      <c r="E5" s="5"/>
      <c r="F5" s="5"/>
      <c r="G5" s="5"/>
      <c r="H5" s="5"/>
      <c r="I5" s="5"/>
      <c r="J5" s="5"/>
      <c r="K5" s="5"/>
      <c r="L5" s="5"/>
      <c r="M5" s="5"/>
      <c r="N5" s="5"/>
      <c r="O5" s="5"/>
      <c r="P5" s="5"/>
      <c r="Y5" s="234" t="s">
        <v>23</v>
      </c>
      <c r="Z5" s="234"/>
      <c r="AA5" s="234"/>
      <c r="AB5" s="234"/>
      <c r="AC5" s="6"/>
    </row>
    <row r="6" spans="1:31" s="9" customFormat="1" ht="15.75" customHeight="1" x14ac:dyDescent="0.2">
      <c r="A6" s="235" t="s">
        <v>4</v>
      </c>
      <c r="B6" s="229" t="s">
        <v>24</v>
      </c>
      <c r="C6" s="229" t="s">
        <v>5</v>
      </c>
      <c r="D6" s="229"/>
      <c r="E6" s="229"/>
      <c r="F6" s="229"/>
      <c r="G6" s="229"/>
      <c r="H6" s="229"/>
      <c r="I6" s="229" t="s">
        <v>25</v>
      </c>
      <c r="J6" s="229"/>
      <c r="K6" s="229"/>
      <c r="L6" s="229"/>
      <c r="M6" s="229"/>
      <c r="N6" s="229"/>
      <c r="O6" s="236" t="s">
        <v>26</v>
      </c>
      <c r="P6" s="237"/>
      <c r="Q6" s="237"/>
      <c r="R6" s="237"/>
      <c r="S6" s="237"/>
      <c r="T6" s="237"/>
      <c r="U6" s="237"/>
      <c r="V6" s="237"/>
      <c r="W6" s="237"/>
      <c r="X6" s="237"/>
      <c r="Y6" s="237"/>
      <c r="Z6" s="237"/>
      <c r="AA6" s="237"/>
      <c r="AB6" s="238"/>
      <c r="AC6" s="8"/>
    </row>
    <row r="7" spans="1:31" s="9" customFormat="1" ht="15.75" customHeight="1" x14ac:dyDescent="0.2">
      <c r="A7" s="235"/>
      <c r="B7" s="229"/>
      <c r="C7" s="229" t="s">
        <v>5</v>
      </c>
      <c r="D7" s="229"/>
      <c r="E7" s="229" t="s">
        <v>27</v>
      </c>
      <c r="F7" s="229"/>
      <c r="G7" s="229" t="s">
        <v>28</v>
      </c>
      <c r="H7" s="229"/>
      <c r="I7" s="229" t="s">
        <v>5</v>
      </c>
      <c r="J7" s="229"/>
      <c r="K7" s="229" t="s">
        <v>27</v>
      </c>
      <c r="L7" s="229"/>
      <c r="M7" s="229" t="s">
        <v>28</v>
      </c>
      <c r="N7" s="229"/>
      <c r="O7" s="229" t="s">
        <v>5</v>
      </c>
      <c r="P7" s="229"/>
      <c r="Q7" s="229" t="s">
        <v>29</v>
      </c>
      <c r="R7" s="229"/>
      <c r="S7" s="229"/>
      <c r="T7" s="229"/>
      <c r="U7" s="229"/>
      <c r="V7" s="229"/>
      <c r="W7" s="229" t="s">
        <v>28</v>
      </c>
      <c r="X7" s="229"/>
      <c r="Y7" s="229"/>
      <c r="Z7" s="229"/>
      <c r="AA7" s="229"/>
      <c r="AB7" s="229"/>
      <c r="AC7" s="8"/>
    </row>
    <row r="8" spans="1:31" s="9" customFormat="1" ht="9.75" customHeight="1" x14ac:dyDescent="0.2">
      <c r="A8" s="235"/>
      <c r="B8" s="229"/>
      <c r="C8" s="229"/>
      <c r="D8" s="229"/>
      <c r="E8" s="229"/>
      <c r="F8" s="229"/>
      <c r="G8" s="229"/>
      <c r="H8" s="229"/>
      <c r="I8" s="229"/>
      <c r="J8" s="229"/>
      <c r="K8" s="229"/>
      <c r="L8" s="229"/>
      <c r="M8" s="229"/>
      <c r="N8" s="229"/>
      <c r="O8" s="229"/>
      <c r="P8" s="229"/>
      <c r="Q8" s="229" t="s">
        <v>3</v>
      </c>
      <c r="R8" s="229"/>
      <c r="S8" s="229" t="s">
        <v>31</v>
      </c>
      <c r="T8" s="229"/>
      <c r="U8" s="229" t="s">
        <v>30</v>
      </c>
      <c r="V8" s="229"/>
      <c r="W8" s="229" t="s">
        <v>3</v>
      </c>
      <c r="X8" s="229"/>
      <c r="Y8" s="229" t="s">
        <v>31</v>
      </c>
      <c r="Z8" s="229"/>
      <c r="AA8" s="229" t="s">
        <v>30</v>
      </c>
      <c r="AB8" s="229"/>
      <c r="AC8" s="8"/>
    </row>
    <row r="9" spans="1:31" s="9" customFormat="1" ht="9.75" customHeight="1" x14ac:dyDescent="0.2">
      <c r="A9" s="235"/>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8"/>
    </row>
    <row r="10" spans="1:31" s="10" customFormat="1" ht="38.25" x14ac:dyDescent="0.2">
      <c r="A10" s="235"/>
      <c r="B10" s="229"/>
      <c r="C10" s="15" t="s">
        <v>49</v>
      </c>
      <c r="D10" s="15" t="s">
        <v>50</v>
      </c>
      <c r="E10" s="15" t="s">
        <v>49</v>
      </c>
      <c r="F10" s="15" t="s">
        <v>50</v>
      </c>
      <c r="G10" s="15" t="s">
        <v>49</v>
      </c>
      <c r="H10" s="15" t="s">
        <v>50</v>
      </c>
      <c r="I10" s="15" t="s">
        <v>49</v>
      </c>
      <c r="J10" s="15" t="s">
        <v>50</v>
      </c>
      <c r="K10" s="15" t="s">
        <v>49</v>
      </c>
      <c r="L10" s="15" t="s">
        <v>50</v>
      </c>
      <c r="M10" s="15" t="s">
        <v>49</v>
      </c>
      <c r="N10" s="15" t="s">
        <v>50</v>
      </c>
      <c r="O10" s="15" t="s">
        <v>49</v>
      </c>
      <c r="P10" s="15" t="s">
        <v>50</v>
      </c>
      <c r="Q10" s="15" t="s">
        <v>32</v>
      </c>
      <c r="R10" s="15" t="s">
        <v>33</v>
      </c>
      <c r="S10" s="15" t="s">
        <v>32</v>
      </c>
      <c r="T10" s="15" t="s">
        <v>33</v>
      </c>
      <c r="U10" s="15" t="s">
        <v>32</v>
      </c>
      <c r="V10" s="15" t="s">
        <v>33</v>
      </c>
      <c r="W10" s="15" t="s">
        <v>32</v>
      </c>
      <c r="X10" s="15" t="s">
        <v>33</v>
      </c>
      <c r="Y10" s="15" t="s">
        <v>32</v>
      </c>
      <c r="Z10" s="15" t="s">
        <v>33</v>
      </c>
      <c r="AA10" s="15" t="s">
        <v>32</v>
      </c>
      <c r="AB10" s="15" t="s">
        <v>33</v>
      </c>
      <c r="AC10" s="8"/>
    </row>
    <row r="11" spans="1:31" s="9" customFormat="1" ht="24.75" customHeight="1" x14ac:dyDescent="0.2">
      <c r="A11" s="19"/>
      <c r="B11" s="15" t="s">
        <v>34</v>
      </c>
      <c r="C11" s="37" t="e">
        <f>C12+C13+C14</f>
        <v>#REF!</v>
      </c>
      <c r="D11" s="37">
        <f t="shared" ref="D11:AB11" si="0">D12+D13+D14</f>
        <v>0</v>
      </c>
      <c r="E11" s="37" t="e">
        <f t="shared" si="0"/>
        <v>#REF!</v>
      </c>
      <c r="F11" s="37">
        <f t="shared" si="0"/>
        <v>0</v>
      </c>
      <c r="G11" s="37">
        <f t="shared" si="0"/>
        <v>176242</v>
      </c>
      <c r="H11" s="37">
        <f t="shared" si="0"/>
        <v>0</v>
      </c>
      <c r="I11" s="37" t="e">
        <f t="shared" si="0"/>
        <v>#REF!</v>
      </c>
      <c r="J11" s="37">
        <f t="shared" si="0"/>
        <v>0</v>
      </c>
      <c r="K11" s="37" t="e">
        <f t="shared" si="0"/>
        <v>#REF!</v>
      </c>
      <c r="L11" s="37">
        <f t="shared" si="0"/>
        <v>0</v>
      </c>
      <c r="M11" s="37">
        <f t="shared" si="0"/>
        <v>133890</v>
      </c>
      <c r="N11" s="37">
        <f t="shared" si="0"/>
        <v>0</v>
      </c>
      <c r="O11" s="37" t="e">
        <f t="shared" ref="O11" si="1">O12+O13+O14</f>
        <v>#REF!</v>
      </c>
      <c r="P11" s="37">
        <f t="shared" ref="P11" si="2">P12+P13+P14</f>
        <v>0</v>
      </c>
      <c r="Q11" s="37" t="e">
        <f t="shared" si="0"/>
        <v>#REF!</v>
      </c>
      <c r="R11" s="37">
        <f t="shared" si="0"/>
        <v>0</v>
      </c>
      <c r="S11" s="37" t="e">
        <f t="shared" si="0"/>
        <v>#REF!</v>
      </c>
      <c r="T11" s="37">
        <f t="shared" si="0"/>
        <v>0</v>
      </c>
      <c r="U11" s="37" t="e">
        <f t="shared" si="0"/>
        <v>#REF!</v>
      </c>
      <c r="V11" s="37">
        <f t="shared" si="0"/>
        <v>0</v>
      </c>
      <c r="W11" s="37">
        <f t="shared" si="0"/>
        <v>42352</v>
      </c>
      <c r="X11" s="37">
        <f t="shared" si="0"/>
        <v>0</v>
      </c>
      <c r="Y11" s="37">
        <f t="shared" si="0"/>
        <v>19106</v>
      </c>
      <c r="Z11" s="37">
        <f t="shared" si="0"/>
        <v>0</v>
      </c>
      <c r="AA11" s="37">
        <f t="shared" si="0"/>
        <v>23246</v>
      </c>
      <c r="AB11" s="37">
        <f t="shared" si="0"/>
        <v>0</v>
      </c>
      <c r="AC11" s="38"/>
    </row>
    <row r="12" spans="1:31" s="33" customFormat="1" ht="51" x14ac:dyDescent="0.2">
      <c r="A12" s="27">
        <v>1</v>
      </c>
      <c r="B12" s="28" t="s">
        <v>35</v>
      </c>
      <c r="C12" s="29" t="e">
        <f>I12+O12</f>
        <v>#REF!</v>
      </c>
      <c r="D12" s="29">
        <f>J12+P12</f>
        <v>0</v>
      </c>
      <c r="E12" s="29" t="e">
        <f>I12+Q12</f>
        <v>#REF!</v>
      </c>
      <c r="F12" s="29">
        <f>J12+R12</f>
        <v>0</v>
      </c>
      <c r="G12" s="29">
        <f>M12+W12</f>
        <v>67848</v>
      </c>
      <c r="H12" s="29">
        <f>N12+X12</f>
        <v>0</v>
      </c>
      <c r="I12" s="29" t="e">
        <f>K12+M12</f>
        <v>#REF!</v>
      </c>
      <c r="J12" s="29">
        <f>L12+N12</f>
        <v>0</v>
      </c>
      <c r="K12" s="29" t="e">
        <f>'PL II.1 DTPT (2022)'!#REF!</f>
        <v>#REF!</v>
      </c>
      <c r="L12" s="29"/>
      <c r="M12" s="29">
        <f>'[2]PL II.2 SN (2022 )'!$J$9</f>
        <v>59093</v>
      </c>
      <c r="N12" s="29"/>
      <c r="O12" s="29" t="e">
        <f>Q12+W12</f>
        <v>#REF!</v>
      </c>
      <c r="P12" s="29">
        <f>R12+X12</f>
        <v>0</v>
      </c>
      <c r="Q12" s="30" t="e">
        <f>S12+U12</f>
        <v>#REF!</v>
      </c>
      <c r="R12" s="30">
        <f>T12+V12</f>
        <v>0</v>
      </c>
      <c r="S12" s="30" t="e">
        <f>'PL II.1 DTPT (2022)'!#REF!</f>
        <v>#REF!</v>
      </c>
      <c r="T12" s="30"/>
      <c r="U12" s="30" t="e">
        <f>'PL II.1 DTPT (2022)'!#REF!</f>
        <v>#REF!</v>
      </c>
      <c r="V12" s="30"/>
      <c r="W12" s="30">
        <f>Y12+AA12</f>
        <v>8755</v>
      </c>
      <c r="X12" s="30">
        <f>Z12+AB12</f>
        <v>0</v>
      </c>
      <c r="Y12" s="30">
        <f>'[2]PL II.2 SN (2022 )'!$V$9</f>
        <v>3285</v>
      </c>
      <c r="Z12" s="30"/>
      <c r="AA12" s="30">
        <f>'[2]PL II.2 SN (2022 )'!$AB$9</f>
        <v>5470</v>
      </c>
      <c r="AB12" s="30"/>
      <c r="AC12" s="31"/>
      <c r="AD12" s="32"/>
      <c r="AE12" s="32"/>
    </row>
    <row r="13" spans="1:31" s="80" customFormat="1" ht="45.75" customHeight="1" x14ac:dyDescent="0.2">
      <c r="A13" s="73">
        <v>2</v>
      </c>
      <c r="B13" s="74" t="s">
        <v>36</v>
      </c>
      <c r="C13" s="75">
        <f t="shared" ref="C13:C14" si="3">I13+O13</f>
        <v>216753</v>
      </c>
      <c r="D13" s="75">
        <f t="shared" ref="D13:D14" si="4">J13+P13</f>
        <v>0</v>
      </c>
      <c r="E13" s="75">
        <f t="shared" ref="E13" si="5">I13+Q13</f>
        <v>212176</v>
      </c>
      <c r="F13" s="75">
        <f t="shared" ref="F13:F14" si="6">J13+R13</f>
        <v>0</v>
      </c>
      <c r="G13" s="75">
        <f t="shared" ref="G13" si="7">M13+W13</f>
        <v>50354</v>
      </c>
      <c r="H13" s="75">
        <f t="shared" ref="H13:H14" si="8">N13+X13</f>
        <v>0</v>
      </c>
      <c r="I13" s="75">
        <f t="shared" ref="I13:I14" si="9">K13+M13</f>
        <v>197049</v>
      </c>
      <c r="J13" s="75">
        <f t="shared" ref="J13:J14" si="10">L13+N13</f>
        <v>0</v>
      </c>
      <c r="K13" s="25">
        <f>'PL II.1 DTPT (2022)'!J8</f>
        <v>151272</v>
      </c>
      <c r="L13" s="25"/>
      <c r="M13" s="25">
        <f>'[2]PL II.2 SN (2022 )'!$J$201</f>
        <v>45777</v>
      </c>
      <c r="N13" s="25"/>
      <c r="O13" s="75">
        <f t="shared" ref="O13:O14" si="11">Q13+W13</f>
        <v>19704</v>
      </c>
      <c r="P13" s="75">
        <f t="shared" ref="P13:P14" si="12">R13+X13</f>
        <v>0</v>
      </c>
      <c r="Q13" s="76">
        <f t="shared" ref="Q13:Q14" si="13">S13+U13</f>
        <v>15127</v>
      </c>
      <c r="R13" s="76">
        <f t="shared" ref="R13:R14" si="14">T13+V13</f>
        <v>0</v>
      </c>
      <c r="S13" s="77">
        <f>'PL II.1 DTPT (2022)'!V8</f>
        <v>10112</v>
      </c>
      <c r="T13" s="77"/>
      <c r="U13" s="77">
        <f>'PL II.1 DTPT (2022)'!AB8</f>
        <v>5015</v>
      </c>
      <c r="V13" s="77"/>
      <c r="W13" s="76">
        <f t="shared" ref="W13" si="15">Y13+AA13</f>
        <v>4577</v>
      </c>
      <c r="X13" s="76">
        <f t="shared" ref="X13:X14" si="16">Z13+AB13</f>
        <v>0</v>
      </c>
      <c r="Y13" s="77">
        <f>'[2]PL II.2 SN (2022 )'!$V$201</f>
        <v>2251</v>
      </c>
      <c r="Z13" s="77"/>
      <c r="AA13" s="77">
        <f>'[2]PL II.2 SN (2022 )'!$AB$201</f>
        <v>2326</v>
      </c>
      <c r="AB13" s="77"/>
      <c r="AC13" s="78"/>
      <c r="AD13" s="79"/>
      <c r="AE13" s="79"/>
    </row>
    <row r="14" spans="1:31" s="9" customFormat="1" ht="45.75" customHeight="1" x14ac:dyDescent="0.2">
      <c r="A14" s="35">
        <v>3</v>
      </c>
      <c r="B14" s="28" t="s">
        <v>37</v>
      </c>
      <c r="C14" s="29" t="e">
        <f t="shared" si="3"/>
        <v>#REF!</v>
      </c>
      <c r="D14" s="29">
        <f t="shared" si="4"/>
        <v>0</v>
      </c>
      <c r="E14" s="29" t="e">
        <f>I14+Q14</f>
        <v>#REF!</v>
      </c>
      <c r="F14" s="29">
        <f t="shared" si="6"/>
        <v>0</v>
      </c>
      <c r="G14" s="29">
        <f>M14+W14</f>
        <v>58040</v>
      </c>
      <c r="H14" s="29">
        <f t="shared" si="8"/>
        <v>0</v>
      </c>
      <c r="I14" s="29" t="e">
        <f t="shared" si="9"/>
        <v>#REF!</v>
      </c>
      <c r="J14" s="29">
        <f t="shared" si="10"/>
        <v>0</v>
      </c>
      <c r="K14" s="14" t="e">
        <f>'PL II.1 DTPT (2022)'!#REF!</f>
        <v>#REF!</v>
      </c>
      <c r="L14" s="14"/>
      <c r="M14" s="14">
        <f>'[2]PL II.2 SN (2022 )'!$J$282</f>
        <v>29020</v>
      </c>
      <c r="N14" s="14"/>
      <c r="O14" s="29" t="e">
        <f t="shared" si="11"/>
        <v>#REF!</v>
      </c>
      <c r="P14" s="29">
        <f t="shared" si="12"/>
        <v>0</v>
      </c>
      <c r="Q14" s="30" t="e">
        <f t="shared" si="13"/>
        <v>#REF!</v>
      </c>
      <c r="R14" s="30">
        <f t="shared" si="14"/>
        <v>0</v>
      </c>
      <c r="S14" s="34" t="e">
        <f>'PL II.1 DTPT (2022)'!#REF!</f>
        <v>#REF!</v>
      </c>
      <c r="T14" s="34"/>
      <c r="U14" s="34" t="e">
        <f>'PL II.1 DTPT (2022)'!#REF!</f>
        <v>#REF!</v>
      </c>
      <c r="V14" s="34"/>
      <c r="W14" s="30">
        <f>Y14+AA14</f>
        <v>29020</v>
      </c>
      <c r="X14" s="30">
        <f t="shared" si="16"/>
        <v>0</v>
      </c>
      <c r="Y14" s="34">
        <f>'[2]PL II.2 SN (2022 )'!$V$282</f>
        <v>13570</v>
      </c>
      <c r="Z14" s="34"/>
      <c r="AA14" s="34">
        <f>'[2]PL II.2 SN (2022 )'!$AB$282</f>
        <v>15450</v>
      </c>
      <c r="AB14" s="34"/>
      <c r="AC14" s="36"/>
      <c r="AD14" s="32"/>
      <c r="AE14" s="32"/>
    </row>
    <row r="15" spans="1:31" x14ac:dyDescent="0.25">
      <c r="B15" s="11"/>
      <c r="Q15" s="7"/>
      <c r="R15" s="7"/>
      <c r="S15" s="7"/>
      <c r="T15" s="7"/>
      <c r="U15" s="7"/>
      <c r="V15" s="7"/>
      <c r="W15" s="7"/>
      <c r="X15" s="7"/>
      <c r="Y15" s="7"/>
      <c r="Z15" s="7"/>
      <c r="AA15" s="7"/>
      <c r="AB15" s="7"/>
    </row>
    <row r="16" spans="1:31" x14ac:dyDescent="0.25">
      <c r="B16" s="12"/>
      <c r="Q16" s="7"/>
      <c r="R16" s="7"/>
      <c r="S16" s="7"/>
      <c r="T16" s="7"/>
      <c r="U16" s="7"/>
      <c r="V16" s="7"/>
      <c r="W16" s="7"/>
      <c r="X16" s="7"/>
      <c r="Y16" s="7"/>
      <c r="Z16" s="7"/>
      <c r="AA16" s="7"/>
      <c r="AB16" s="7"/>
    </row>
    <row r="17" spans="2:26" x14ac:dyDescent="0.25">
      <c r="B17" s="12"/>
      <c r="Y17" s="7"/>
      <c r="Z17" s="7"/>
    </row>
    <row r="18" spans="2:26" x14ac:dyDescent="0.25">
      <c r="B18" s="12"/>
    </row>
    <row r="21" spans="2:26" x14ac:dyDescent="0.25">
      <c r="F21" s="7"/>
    </row>
  </sheetData>
  <mergeCells count="25">
    <mergeCell ref="O7:P9"/>
    <mergeCell ref="Q7:V7"/>
    <mergeCell ref="W7:AB7"/>
    <mergeCell ref="Q8:R9"/>
    <mergeCell ref="S8:T9"/>
    <mergeCell ref="U8:V9"/>
    <mergeCell ref="W8:X9"/>
    <mergeCell ref="Y8:Z9"/>
    <mergeCell ref="AA8:AB9"/>
    <mergeCell ref="M7:N9"/>
    <mergeCell ref="A1:AB1"/>
    <mergeCell ref="A2:AB2"/>
    <mergeCell ref="A3:AB3"/>
    <mergeCell ref="A4:AB4"/>
    <mergeCell ref="Y5:AB5"/>
    <mergeCell ref="A6:A10"/>
    <mergeCell ref="B6:B10"/>
    <mergeCell ref="C6:H6"/>
    <mergeCell ref="I6:N6"/>
    <mergeCell ref="C7:D9"/>
    <mergeCell ref="E7:F9"/>
    <mergeCell ref="G7:H9"/>
    <mergeCell ref="I7:J9"/>
    <mergeCell ref="K7:L9"/>
    <mergeCell ref="O6:AB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zoomScaleNormal="100" workbookViewId="0">
      <selection activeCell="S20" sqref="S20"/>
    </sheetView>
  </sheetViews>
  <sheetFormatPr defaultColWidth="9.140625" defaultRowHeight="15.75" x14ac:dyDescent="0.25"/>
  <cols>
    <col min="1" max="1" width="5.5703125" style="3" customWidth="1"/>
    <col min="2" max="2" width="26.85546875" style="3" customWidth="1"/>
    <col min="3" max="3" width="11.42578125" style="3" customWidth="1"/>
    <col min="4" max="4" width="8.7109375" style="3" customWidth="1"/>
    <col min="5" max="5" width="10.5703125" style="3" customWidth="1"/>
    <col min="6" max="16" width="8.7109375" style="3" customWidth="1"/>
    <col min="17" max="28" width="8.42578125" style="3" customWidth="1"/>
    <col min="29" max="29" width="10.85546875" style="3" customWidth="1"/>
    <col min="30" max="30" width="10.5703125" style="3" bestFit="1" customWidth="1"/>
    <col min="31" max="16384" width="9.140625" style="3"/>
  </cols>
  <sheetData>
    <row r="1" spans="1:31" x14ac:dyDescent="0.25">
      <c r="A1" s="230" t="s">
        <v>52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1"/>
    </row>
    <row r="2" spans="1:31" x14ac:dyDescent="0.25">
      <c r="A2" s="231" t="s">
        <v>51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2"/>
    </row>
    <row r="3" spans="1:31" hidden="1" x14ac:dyDescent="0.25">
      <c r="A3" s="232" t="s">
        <v>22</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
    </row>
    <row r="4" spans="1:31" x14ac:dyDescent="0.25">
      <c r="A4" s="233" t="s">
        <v>136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
    </row>
    <row r="5" spans="1:31" x14ac:dyDescent="0.25">
      <c r="A5" s="4"/>
      <c r="B5" s="4"/>
      <c r="C5" s="5"/>
      <c r="D5" s="5"/>
      <c r="E5" s="5"/>
      <c r="F5" s="5"/>
      <c r="G5" s="5"/>
      <c r="H5" s="5"/>
      <c r="I5" s="5"/>
      <c r="J5" s="5"/>
      <c r="K5" s="5"/>
      <c r="L5" s="5"/>
      <c r="M5" s="5"/>
      <c r="N5" s="5"/>
      <c r="O5" s="5"/>
      <c r="P5" s="5"/>
      <c r="Y5" s="234" t="s">
        <v>23</v>
      </c>
      <c r="Z5" s="234"/>
      <c r="AA5" s="234"/>
      <c r="AB5" s="234"/>
      <c r="AC5" s="6"/>
    </row>
    <row r="6" spans="1:31" s="9" customFormat="1" ht="15.75" customHeight="1" x14ac:dyDescent="0.2">
      <c r="A6" s="235" t="s">
        <v>4</v>
      </c>
      <c r="B6" s="229" t="s">
        <v>24</v>
      </c>
      <c r="C6" s="229" t="s">
        <v>5</v>
      </c>
      <c r="D6" s="229"/>
      <c r="E6" s="229"/>
      <c r="F6" s="229"/>
      <c r="G6" s="229"/>
      <c r="H6" s="229"/>
      <c r="I6" s="229" t="s">
        <v>25</v>
      </c>
      <c r="J6" s="229"/>
      <c r="K6" s="229"/>
      <c r="L6" s="229"/>
      <c r="M6" s="229"/>
      <c r="N6" s="229"/>
      <c r="O6" s="236" t="s">
        <v>26</v>
      </c>
      <c r="P6" s="237"/>
      <c r="Q6" s="237"/>
      <c r="R6" s="237"/>
      <c r="S6" s="237"/>
      <c r="T6" s="237"/>
      <c r="U6" s="237"/>
      <c r="V6" s="237"/>
      <c r="W6" s="237"/>
      <c r="X6" s="237"/>
      <c r="Y6" s="237"/>
      <c r="Z6" s="237"/>
      <c r="AA6" s="237"/>
      <c r="AB6" s="238"/>
      <c r="AC6" s="8"/>
    </row>
    <row r="7" spans="1:31" s="9" customFormat="1" ht="15.75" customHeight="1" x14ac:dyDescent="0.2">
      <c r="A7" s="235"/>
      <c r="B7" s="229"/>
      <c r="C7" s="229" t="s">
        <v>5</v>
      </c>
      <c r="D7" s="229"/>
      <c r="E7" s="229" t="s">
        <v>27</v>
      </c>
      <c r="F7" s="229"/>
      <c r="G7" s="229" t="s">
        <v>28</v>
      </c>
      <c r="H7" s="229"/>
      <c r="I7" s="229" t="s">
        <v>5</v>
      </c>
      <c r="J7" s="229"/>
      <c r="K7" s="229" t="s">
        <v>27</v>
      </c>
      <c r="L7" s="229"/>
      <c r="M7" s="229" t="s">
        <v>28</v>
      </c>
      <c r="N7" s="229"/>
      <c r="O7" s="229" t="s">
        <v>5</v>
      </c>
      <c r="P7" s="229"/>
      <c r="Q7" s="229" t="s">
        <v>29</v>
      </c>
      <c r="R7" s="229"/>
      <c r="S7" s="229"/>
      <c r="T7" s="229"/>
      <c r="U7" s="229"/>
      <c r="V7" s="229"/>
      <c r="W7" s="229" t="s">
        <v>28</v>
      </c>
      <c r="X7" s="229"/>
      <c r="Y7" s="229"/>
      <c r="Z7" s="229"/>
      <c r="AA7" s="229"/>
      <c r="AB7" s="229"/>
      <c r="AC7" s="8"/>
    </row>
    <row r="8" spans="1:31" s="9" customFormat="1" ht="9.75" customHeight="1" x14ac:dyDescent="0.2">
      <c r="A8" s="235"/>
      <c r="B8" s="229"/>
      <c r="C8" s="229"/>
      <c r="D8" s="229"/>
      <c r="E8" s="229"/>
      <c r="F8" s="229"/>
      <c r="G8" s="229"/>
      <c r="H8" s="229"/>
      <c r="I8" s="229"/>
      <c r="J8" s="229"/>
      <c r="K8" s="229"/>
      <c r="L8" s="229"/>
      <c r="M8" s="229"/>
      <c r="N8" s="229"/>
      <c r="O8" s="229"/>
      <c r="P8" s="229"/>
      <c r="Q8" s="229" t="s">
        <v>3</v>
      </c>
      <c r="R8" s="229"/>
      <c r="S8" s="229" t="s">
        <v>31</v>
      </c>
      <c r="T8" s="229"/>
      <c r="U8" s="229" t="s">
        <v>30</v>
      </c>
      <c r="V8" s="229"/>
      <c r="W8" s="229" t="s">
        <v>3</v>
      </c>
      <c r="X8" s="229"/>
      <c r="Y8" s="229" t="s">
        <v>31</v>
      </c>
      <c r="Z8" s="229"/>
      <c r="AA8" s="229" t="s">
        <v>30</v>
      </c>
      <c r="AB8" s="229"/>
      <c r="AC8" s="8"/>
    </row>
    <row r="9" spans="1:31" s="9" customFormat="1" ht="9.75" customHeight="1" x14ac:dyDescent="0.2">
      <c r="A9" s="235"/>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8"/>
    </row>
    <row r="10" spans="1:31" s="10" customFormat="1" ht="38.25" x14ac:dyDescent="0.2">
      <c r="A10" s="235"/>
      <c r="B10" s="229"/>
      <c r="C10" s="20" t="s">
        <v>49</v>
      </c>
      <c r="D10" s="20" t="s">
        <v>50</v>
      </c>
      <c r="E10" s="20" t="s">
        <v>49</v>
      </c>
      <c r="F10" s="20" t="s">
        <v>50</v>
      </c>
      <c r="G10" s="20" t="s">
        <v>49</v>
      </c>
      <c r="H10" s="20" t="s">
        <v>50</v>
      </c>
      <c r="I10" s="20" t="s">
        <v>49</v>
      </c>
      <c r="J10" s="20" t="s">
        <v>50</v>
      </c>
      <c r="K10" s="20" t="s">
        <v>49</v>
      </c>
      <c r="L10" s="20" t="s">
        <v>50</v>
      </c>
      <c r="M10" s="20" t="s">
        <v>49</v>
      </c>
      <c r="N10" s="20" t="s">
        <v>50</v>
      </c>
      <c r="O10" s="20" t="s">
        <v>49</v>
      </c>
      <c r="P10" s="20" t="s">
        <v>50</v>
      </c>
      <c r="Q10" s="20" t="s">
        <v>32</v>
      </c>
      <c r="R10" s="20" t="s">
        <v>33</v>
      </c>
      <c r="S10" s="20" t="s">
        <v>32</v>
      </c>
      <c r="T10" s="20" t="s">
        <v>33</v>
      </c>
      <c r="U10" s="20" t="s">
        <v>32</v>
      </c>
      <c r="V10" s="20" t="s">
        <v>33</v>
      </c>
      <c r="W10" s="20" t="s">
        <v>32</v>
      </c>
      <c r="X10" s="20" t="s">
        <v>33</v>
      </c>
      <c r="Y10" s="20" t="s">
        <v>32</v>
      </c>
      <c r="Z10" s="20" t="s">
        <v>33</v>
      </c>
      <c r="AA10" s="20" t="s">
        <v>32</v>
      </c>
      <c r="AB10" s="20" t="s">
        <v>33</v>
      </c>
      <c r="AC10" s="8"/>
    </row>
    <row r="11" spans="1:31" s="9" customFormat="1" ht="24.75" customHeight="1" x14ac:dyDescent="0.2">
      <c r="A11" s="24"/>
      <c r="B11" s="20" t="s">
        <v>34</v>
      </c>
      <c r="C11" s="37" t="e">
        <f>C12+C13+C14</f>
        <v>#REF!</v>
      </c>
      <c r="D11" s="37">
        <f t="shared" ref="D11:AB11" si="0">D12+D13+D14</f>
        <v>0</v>
      </c>
      <c r="E11" s="37" t="e">
        <f t="shared" si="0"/>
        <v>#REF!</v>
      </c>
      <c r="F11" s="37">
        <f t="shared" si="0"/>
        <v>0</v>
      </c>
      <c r="G11" s="37">
        <f t="shared" si="0"/>
        <v>415536.34250319796</v>
      </c>
      <c r="H11" s="37">
        <f t="shared" si="0"/>
        <v>0</v>
      </c>
      <c r="I11" s="37" t="e">
        <f t="shared" si="0"/>
        <v>#REF!</v>
      </c>
      <c r="J11" s="37">
        <f t="shared" si="0"/>
        <v>0</v>
      </c>
      <c r="K11" s="37" t="e">
        <f t="shared" si="0"/>
        <v>#REF!</v>
      </c>
      <c r="L11" s="37">
        <f t="shared" si="0"/>
        <v>0</v>
      </c>
      <c r="M11" s="37">
        <f t="shared" si="0"/>
        <v>343350.34250319796</v>
      </c>
      <c r="N11" s="37">
        <f t="shared" si="0"/>
        <v>0</v>
      </c>
      <c r="O11" s="37" t="e">
        <f t="shared" si="0"/>
        <v>#REF!</v>
      </c>
      <c r="P11" s="37">
        <f t="shared" si="0"/>
        <v>0</v>
      </c>
      <c r="Q11" s="37" t="e">
        <f t="shared" si="0"/>
        <v>#REF!</v>
      </c>
      <c r="R11" s="37">
        <f t="shared" si="0"/>
        <v>0</v>
      </c>
      <c r="S11" s="37" t="e">
        <f t="shared" si="0"/>
        <v>#REF!</v>
      </c>
      <c r="T11" s="37">
        <f t="shared" si="0"/>
        <v>0</v>
      </c>
      <c r="U11" s="37" t="e">
        <f t="shared" si="0"/>
        <v>#REF!</v>
      </c>
      <c r="V11" s="37">
        <f t="shared" si="0"/>
        <v>0</v>
      </c>
      <c r="W11" s="37">
        <f t="shared" si="0"/>
        <v>72186</v>
      </c>
      <c r="X11" s="37">
        <f t="shared" si="0"/>
        <v>0</v>
      </c>
      <c r="Y11" s="37">
        <f t="shared" si="0"/>
        <v>27949</v>
      </c>
      <c r="Z11" s="37">
        <f>Z12+Z13+Z14</f>
        <v>0</v>
      </c>
      <c r="AA11" s="37">
        <f>AA12+AA13+AA14</f>
        <v>44237</v>
      </c>
      <c r="AB11" s="37">
        <f t="shared" si="0"/>
        <v>0</v>
      </c>
      <c r="AC11" s="38"/>
    </row>
    <row r="12" spans="1:31" s="33" customFormat="1" ht="51" x14ac:dyDescent="0.2">
      <c r="A12" s="27">
        <v>1</v>
      </c>
      <c r="B12" s="28" t="s">
        <v>35</v>
      </c>
      <c r="C12" s="29" t="e">
        <f>I12+O12</f>
        <v>#REF!</v>
      </c>
      <c r="D12" s="29">
        <f>J12+P12</f>
        <v>0</v>
      </c>
      <c r="E12" s="29" t="e">
        <f>I12+Q12</f>
        <v>#REF!</v>
      </c>
      <c r="F12" s="29">
        <f>J12+R12</f>
        <v>0</v>
      </c>
      <c r="G12" s="29">
        <f>M12+W12</f>
        <v>194577</v>
      </c>
      <c r="H12" s="29">
        <f>N12+X12</f>
        <v>0</v>
      </c>
      <c r="I12" s="29" t="e">
        <f>K12+M12</f>
        <v>#REF!</v>
      </c>
      <c r="J12" s="29">
        <f>L12+N12</f>
        <v>0</v>
      </c>
      <c r="K12" s="29" t="e">
        <f>'PL II.1 (DTPT 2023)'!#REF!</f>
        <v>#REF!</v>
      </c>
      <c r="L12" s="29"/>
      <c r="M12" s="29">
        <f>'[2]PL II.2 (SN 2023)'!$J$9</f>
        <v>171109</v>
      </c>
      <c r="N12" s="29"/>
      <c r="O12" s="29" t="e">
        <f>Q12+W12</f>
        <v>#REF!</v>
      </c>
      <c r="P12" s="29">
        <f>R12+X12</f>
        <v>0</v>
      </c>
      <c r="Q12" s="30" t="e">
        <f>S12+U12</f>
        <v>#REF!</v>
      </c>
      <c r="R12" s="30">
        <f>T12+V12</f>
        <v>0</v>
      </c>
      <c r="S12" s="30" t="e">
        <f>'PL II.1 (DTPT 2023)'!#REF!</f>
        <v>#REF!</v>
      </c>
      <c r="T12" s="30"/>
      <c r="U12" s="30" t="e">
        <f>'PL II.1 (DTPT 2023)'!#REF!</f>
        <v>#REF!</v>
      </c>
      <c r="V12" s="30"/>
      <c r="W12" s="30">
        <f t="shared" ref="W12:X14" si="1">Y12+AA12</f>
        <v>23468</v>
      </c>
      <c r="X12" s="30">
        <f t="shared" si="1"/>
        <v>0</v>
      </c>
      <c r="Y12" s="30">
        <f>'[2]PL II.2 (SN 2023)'!$V$9</f>
        <v>9474</v>
      </c>
      <c r="Z12" s="30"/>
      <c r="AA12" s="30">
        <f>'[2]PL II.2 (SN 2023)'!$AB$9</f>
        <v>13994</v>
      </c>
      <c r="AB12" s="30"/>
      <c r="AC12" s="31"/>
      <c r="AD12" s="32"/>
      <c r="AE12" s="32"/>
    </row>
    <row r="13" spans="1:31" s="80" customFormat="1" ht="45.75" customHeight="1" x14ac:dyDescent="0.2">
      <c r="A13" s="73">
        <v>2</v>
      </c>
      <c r="B13" s="74" t="s">
        <v>36</v>
      </c>
      <c r="C13" s="75">
        <f t="shared" ref="C13:D14" si="2">I13+O13</f>
        <v>330258.34250319796</v>
      </c>
      <c r="D13" s="75">
        <f t="shared" si="2"/>
        <v>0</v>
      </c>
      <c r="E13" s="75">
        <f t="shared" ref="E13:F14" si="3">I13+Q13</f>
        <v>316535.34250319796</v>
      </c>
      <c r="F13" s="75">
        <f t="shared" si="3"/>
        <v>0</v>
      </c>
      <c r="G13" s="75">
        <f t="shared" ref="G13:H14" si="4">M13+W13</f>
        <v>150969.34250319799</v>
      </c>
      <c r="H13" s="75">
        <f t="shared" si="4"/>
        <v>0</v>
      </c>
      <c r="I13" s="75">
        <f t="shared" ref="I13:J14" si="5">K13+M13</f>
        <v>300235.34250319796</v>
      </c>
      <c r="J13" s="75">
        <f t="shared" si="5"/>
        <v>0</v>
      </c>
      <c r="K13" s="25">
        <f>'PL II.1 (DTPT 2023)'!J8</f>
        <v>162989</v>
      </c>
      <c r="L13" s="25"/>
      <c r="M13" s="25">
        <f>'[2]PL II.2 (SN 2023)'!$J$181</f>
        <v>137246.34250319799</v>
      </c>
      <c r="N13" s="25"/>
      <c r="O13" s="75">
        <f t="shared" ref="O13:P14" si="6">Q13+W13</f>
        <v>30023</v>
      </c>
      <c r="P13" s="75">
        <f t="shared" si="6"/>
        <v>0</v>
      </c>
      <c r="Q13" s="76">
        <f t="shared" ref="Q13:R14" si="7">S13+U13</f>
        <v>16300</v>
      </c>
      <c r="R13" s="76">
        <f t="shared" si="7"/>
        <v>0</v>
      </c>
      <c r="S13" s="77">
        <f>'PL II.1 (DTPT 2023)'!V8</f>
        <v>11247</v>
      </c>
      <c r="T13" s="77"/>
      <c r="U13" s="77">
        <f>'PL II.1 (DTPT 2023)'!AB8</f>
        <v>5053</v>
      </c>
      <c r="V13" s="77"/>
      <c r="W13" s="76">
        <f t="shared" si="1"/>
        <v>13723</v>
      </c>
      <c r="X13" s="76">
        <f t="shared" si="1"/>
        <v>0</v>
      </c>
      <c r="Y13" s="77">
        <f>'[2]PL II.2 (SN 2023)'!$V$181</f>
        <v>7414</v>
      </c>
      <c r="Z13" s="77"/>
      <c r="AA13" s="77">
        <f>'[2]PL II.2 (SN 2023)'!$AB$181</f>
        <v>6309</v>
      </c>
      <c r="AB13" s="77"/>
      <c r="AC13" s="78"/>
      <c r="AD13" s="79"/>
      <c r="AE13" s="79"/>
    </row>
    <row r="14" spans="1:31" s="9" customFormat="1" ht="45.75" customHeight="1" x14ac:dyDescent="0.2">
      <c r="A14" s="35">
        <v>3</v>
      </c>
      <c r="B14" s="28" t="s">
        <v>37</v>
      </c>
      <c r="C14" s="29" t="e">
        <f t="shared" si="2"/>
        <v>#REF!</v>
      </c>
      <c r="D14" s="29">
        <f t="shared" si="2"/>
        <v>0</v>
      </c>
      <c r="E14" s="29" t="e">
        <f>I14+Q14</f>
        <v>#REF!</v>
      </c>
      <c r="F14" s="29">
        <f t="shared" si="3"/>
        <v>0</v>
      </c>
      <c r="G14" s="29">
        <f>M14+W14</f>
        <v>69990</v>
      </c>
      <c r="H14" s="29">
        <f t="shared" si="4"/>
        <v>0</v>
      </c>
      <c r="I14" s="29" t="e">
        <f t="shared" si="5"/>
        <v>#REF!</v>
      </c>
      <c r="J14" s="29">
        <f t="shared" si="5"/>
        <v>0</v>
      </c>
      <c r="K14" s="14" t="e">
        <f>'PL II.1 (DTPT 2023)'!#REF!</f>
        <v>#REF!</v>
      </c>
      <c r="L14" s="14"/>
      <c r="M14" s="14">
        <f>'[2]PL II.2 (SN 2023)'!$J$286</f>
        <v>34995</v>
      </c>
      <c r="N14" s="14"/>
      <c r="O14" s="29" t="e">
        <f t="shared" si="6"/>
        <v>#REF!</v>
      </c>
      <c r="P14" s="29">
        <f t="shared" si="6"/>
        <v>0</v>
      </c>
      <c r="Q14" s="30" t="e">
        <f t="shared" si="7"/>
        <v>#REF!</v>
      </c>
      <c r="R14" s="30">
        <f t="shared" si="7"/>
        <v>0</v>
      </c>
      <c r="S14" s="34" t="e">
        <f>'PL II.1 (DTPT 2023)'!#REF!</f>
        <v>#REF!</v>
      </c>
      <c r="T14" s="34"/>
      <c r="U14" s="34" t="e">
        <f>'PL II.1 (DTPT 2023)'!#REF!</f>
        <v>#REF!</v>
      </c>
      <c r="V14" s="34"/>
      <c r="W14" s="30">
        <f t="shared" si="1"/>
        <v>34995</v>
      </c>
      <c r="X14" s="30">
        <f t="shared" si="1"/>
        <v>0</v>
      </c>
      <c r="Y14" s="34">
        <f>'[2]PL II.2 (SN 2023)'!$V$286</f>
        <v>11061</v>
      </c>
      <c r="Z14" s="34"/>
      <c r="AA14" s="34">
        <f>'[2]PL II.2 (SN 2023)'!$AB$286</f>
        <v>23934</v>
      </c>
      <c r="AB14" s="34"/>
      <c r="AC14" s="36"/>
      <c r="AD14" s="32"/>
      <c r="AE14" s="32"/>
    </row>
    <row r="15" spans="1:31" x14ac:dyDescent="0.25">
      <c r="B15" s="11"/>
      <c r="Q15" s="7"/>
      <c r="R15" s="7"/>
      <c r="S15" s="7"/>
      <c r="T15" s="7"/>
      <c r="U15" s="7"/>
      <c r="V15" s="7"/>
      <c r="W15" s="7"/>
      <c r="X15" s="7"/>
      <c r="Y15" s="7"/>
      <c r="Z15" s="7"/>
      <c r="AA15" s="7"/>
      <c r="AB15" s="7"/>
    </row>
    <row r="16" spans="1:31" x14ac:dyDescent="0.25">
      <c r="B16" s="12"/>
      <c r="Q16" s="7"/>
      <c r="R16" s="7"/>
      <c r="S16" s="7"/>
      <c r="T16" s="7"/>
      <c r="U16" s="7"/>
      <c r="V16" s="7"/>
      <c r="W16" s="7"/>
      <c r="X16" s="7"/>
      <c r="Y16" s="7"/>
      <c r="Z16" s="7"/>
      <c r="AA16" s="7"/>
      <c r="AB16" s="7"/>
    </row>
    <row r="17" spans="2:26" x14ac:dyDescent="0.25">
      <c r="B17" s="12"/>
      <c r="Y17" s="7"/>
      <c r="Z17" s="7"/>
    </row>
    <row r="18" spans="2:26" x14ac:dyDescent="0.25">
      <c r="B18" s="12"/>
    </row>
  </sheetData>
  <mergeCells count="25">
    <mergeCell ref="M7:N9"/>
    <mergeCell ref="A1:AB1"/>
    <mergeCell ref="A2:AB2"/>
    <mergeCell ref="A3:AB3"/>
    <mergeCell ref="A4:AB4"/>
    <mergeCell ref="Y5:AB5"/>
    <mergeCell ref="A6:A10"/>
    <mergeCell ref="B6:B10"/>
    <mergeCell ref="C6:H6"/>
    <mergeCell ref="I6:N6"/>
    <mergeCell ref="O6:AB6"/>
    <mergeCell ref="C7:D9"/>
    <mergeCell ref="E7:F9"/>
    <mergeCell ref="G7:H9"/>
    <mergeCell ref="I7:J9"/>
    <mergeCell ref="K7:L9"/>
    <mergeCell ref="O7:P9"/>
    <mergeCell ref="Q7:V7"/>
    <mergeCell ref="W7:AB7"/>
    <mergeCell ref="Q8:R9"/>
    <mergeCell ref="S8:T9"/>
    <mergeCell ref="U8:V9"/>
    <mergeCell ref="W8:X9"/>
    <mergeCell ref="Y8:Z9"/>
    <mergeCell ref="AA8:AB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G21" sqref="G21"/>
    </sheetView>
  </sheetViews>
  <sheetFormatPr defaultColWidth="9.140625" defaultRowHeight="15.75" x14ac:dyDescent="0.25"/>
  <cols>
    <col min="1" max="1" width="5.5703125" style="3" customWidth="1"/>
    <col min="2" max="2" width="26.85546875" style="3" customWidth="1"/>
    <col min="3" max="3" width="11.42578125" style="3" customWidth="1"/>
    <col min="4" max="6" width="8.7109375" style="3" customWidth="1"/>
    <col min="7" max="12" width="8.42578125" style="3" customWidth="1"/>
    <col min="13" max="13" width="10.85546875" style="3" customWidth="1"/>
    <col min="14" max="14" width="10.5703125" style="3" bestFit="1" customWidth="1"/>
    <col min="15" max="16384" width="9.140625" style="3"/>
  </cols>
  <sheetData>
    <row r="1" spans="1:15" x14ac:dyDescent="0.25">
      <c r="A1" s="230" t="s">
        <v>52</v>
      </c>
      <c r="B1" s="230"/>
      <c r="C1" s="230"/>
      <c r="D1" s="230"/>
      <c r="E1" s="230"/>
      <c r="F1" s="230"/>
      <c r="G1" s="230"/>
      <c r="H1" s="230"/>
      <c r="I1" s="230"/>
      <c r="J1" s="230"/>
      <c r="K1" s="230"/>
      <c r="L1" s="230"/>
      <c r="M1" s="21"/>
    </row>
    <row r="2" spans="1:15" x14ac:dyDescent="0.25">
      <c r="A2" s="231" t="s">
        <v>51</v>
      </c>
      <c r="B2" s="231"/>
      <c r="C2" s="231"/>
      <c r="D2" s="231"/>
      <c r="E2" s="231"/>
      <c r="F2" s="231"/>
      <c r="G2" s="231"/>
      <c r="H2" s="231"/>
      <c r="I2" s="231"/>
      <c r="J2" s="231"/>
      <c r="K2" s="231"/>
      <c r="L2" s="231"/>
      <c r="M2" s="22"/>
    </row>
    <row r="3" spans="1:15" hidden="1" x14ac:dyDescent="0.25">
      <c r="A3" s="232" t="s">
        <v>22</v>
      </c>
      <c r="B3" s="232"/>
      <c r="C3" s="232"/>
      <c r="D3" s="232"/>
      <c r="E3" s="232"/>
      <c r="F3" s="232"/>
      <c r="G3" s="232"/>
      <c r="H3" s="232"/>
      <c r="I3" s="232"/>
      <c r="J3" s="232"/>
      <c r="K3" s="232"/>
      <c r="L3" s="232"/>
      <c r="M3" s="23"/>
    </row>
    <row r="4" spans="1:15" x14ac:dyDescent="0.25">
      <c r="A4" s="233" t="s">
        <v>135</v>
      </c>
      <c r="B4" s="233"/>
      <c r="C4" s="233"/>
      <c r="D4" s="233"/>
      <c r="E4" s="233"/>
      <c r="F4" s="233"/>
      <c r="G4" s="233"/>
      <c r="H4" s="233"/>
      <c r="I4" s="233"/>
      <c r="J4" s="233"/>
      <c r="K4" s="233"/>
      <c r="L4" s="233"/>
      <c r="M4" s="23"/>
    </row>
    <row r="5" spans="1:15" x14ac:dyDescent="0.25">
      <c r="A5" s="4"/>
      <c r="B5" s="4"/>
      <c r="C5" s="5"/>
      <c r="D5" s="5"/>
      <c r="E5" s="5"/>
      <c r="F5" s="5"/>
      <c r="I5" s="234" t="s">
        <v>23</v>
      </c>
      <c r="J5" s="234"/>
      <c r="K5" s="234"/>
      <c r="L5" s="234"/>
      <c r="M5" s="6"/>
    </row>
    <row r="6" spans="1:15" s="9" customFormat="1" ht="15.75" customHeight="1" x14ac:dyDescent="0.2">
      <c r="A6" s="235" t="s">
        <v>4</v>
      </c>
      <c r="B6" s="229" t="s">
        <v>24</v>
      </c>
      <c r="C6" s="229" t="s">
        <v>5</v>
      </c>
      <c r="D6" s="229"/>
      <c r="E6" s="239" t="s">
        <v>25</v>
      </c>
      <c r="F6" s="241"/>
      <c r="G6" s="239" t="s">
        <v>137</v>
      </c>
      <c r="H6" s="240"/>
      <c r="I6" s="240"/>
      <c r="J6" s="240"/>
      <c r="K6" s="240"/>
      <c r="L6" s="241"/>
      <c r="M6" s="8"/>
    </row>
    <row r="7" spans="1:15" s="9" customFormat="1" ht="15.75" customHeight="1" x14ac:dyDescent="0.2">
      <c r="A7" s="235"/>
      <c r="B7" s="229"/>
      <c r="C7" s="229" t="s">
        <v>5</v>
      </c>
      <c r="D7" s="229"/>
      <c r="E7" s="245"/>
      <c r="F7" s="246"/>
      <c r="G7" s="242"/>
      <c r="H7" s="243"/>
      <c r="I7" s="243"/>
      <c r="J7" s="243"/>
      <c r="K7" s="243"/>
      <c r="L7" s="244"/>
      <c r="M7" s="8"/>
    </row>
    <row r="8" spans="1:15" s="9" customFormat="1" ht="9.75" customHeight="1" x14ac:dyDescent="0.2">
      <c r="A8" s="235"/>
      <c r="B8" s="229"/>
      <c r="C8" s="229"/>
      <c r="D8" s="229"/>
      <c r="E8" s="245"/>
      <c r="F8" s="246"/>
      <c r="G8" s="229" t="s">
        <v>3</v>
      </c>
      <c r="H8" s="229"/>
      <c r="I8" s="229" t="s">
        <v>31</v>
      </c>
      <c r="J8" s="229"/>
      <c r="K8" s="229" t="s">
        <v>30</v>
      </c>
      <c r="L8" s="229"/>
      <c r="M8" s="8"/>
    </row>
    <row r="9" spans="1:15" s="9" customFormat="1" ht="9.75" customHeight="1" x14ac:dyDescent="0.2">
      <c r="A9" s="235"/>
      <c r="B9" s="229"/>
      <c r="C9" s="229"/>
      <c r="D9" s="229"/>
      <c r="E9" s="242"/>
      <c r="F9" s="244"/>
      <c r="G9" s="229"/>
      <c r="H9" s="229"/>
      <c r="I9" s="229"/>
      <c r="J9" s="229"/>
      <c r="K9" s="229"/>
      <c r="L9" s="229"/>
      <c r="M9" s="8"/>
    </row>
    <row r="10" spans="1:15" s="10" customFormat="1" ht="38.25" x14ac:dyDescent="0.2">
      <c r="A10" s="235"/>
      <c r="B10" s="229"/>
      <c r="C10" s="20" t="s">
        <v>49</v>
      </c>
      <c r="D10" s="20" t="s">
        <v>50</v>
      </c>
      <c r="E10" s="20" t="s">
        <v>49</v>
      </c>
      <c r="F10" s="20" t="s">
        <v>50</v>
      </c>
      <c r="G10" s="20" t="s">
        <v>32</v>
      </c>
      <c r="H10" s="20" t="s">
        <v>33</v>
      </c>
      <c r="I10" s="20" t="s">
        <v>32</v>
      </c>
      <c r="J10" s="20" t="s">
        <v>33</v>
      </c>
      <c r="K10" s="20" t="s">
        <v>32</v>
      </c>
      <c r="L10" s="20" t="s">
        <v>33</v>
      </c>
      <c r="M10" s="8"/>
    </row>
    <row r="11" spans="1:15" s="9" customFormat="1" ht="24.75" customHeight="1" x14ac:dyDescent="0.2">
      <c r="A11" s="24"/>
      <c r="B11" s="20" t="s">
        <v>34</v>
      </c>
      <c r="C11" s="37">
        <f>C12+C13+C14</f>
        <v>322268</v>
      </c>
      <c r="D11" s="37">
        <f t="shared" ref="D11:L11" si="0">D12+D13+D14</f>
        <v>0</v>
      </c>
      <c r="E11" s="37">
        <f t="shared" si="0"/>
        <v>256831</v>
      </c>
      <c r="F11" s="37">
        <f t="shared" si="0"/>
        <v>0</v>
      </c>
      <c r="G11" s="37">
        <f t="shared" si="0"/>
        <v>65437</v>
      </c>
      <c r="H11" s="37">
        <f t="shared" si="0"/>
        <v>0</v>
      </c>
      <c r="I11" s="37">
        <f t="shared" si="0"/>
        <v>33174</v>
      </c>
      <c r="J11" s="37">
        <f>J12+J13+J14</f>
        <v>0</v>
      </c>
      <c r="K11" s="37">
        <f>K12+K13+K14</f>
        <v>32263</v>
      </c>
      <c r="L11" s="37">
        <f t="shared" si="0"/>
        <v>0</v>
      </c>
      <c r="M11" s="38"/>
    </row>
    <row r="12" spans="1:15" s="33" customFormat="1" ht="51" x14ac:dyDescent="0.2">
      <c r="A12" s="27">
        <v>1</v>
      </c>
      <c r="B12" s="28" t="s">
        <v>35</v>
      </c>
      <c r="C12" s="29">
        <f>E12+G12</f>
        <v>68737</v>
      </c>
      <c r="D12" s="29">
        <f>F12+H12</f>
        <v>0</v>
      </c>
      <c r="E12" s="29">
        <f>'[2]PL II.2 (SN 2024)'!$J$9</f>
        <v>53445</v>
      </c>
      <c r="F12" s="29"/>
      <c r="G12" s="30">
        <f t="shared" ref="G12:H14" si="1">I12+K12</f>
        <v>15292</v>
      </c>
      <c r="H12" s="30">
        <f t="shared" si="1"/>
        <v>0</v>
      </c>
      <c r="I12" s="30">
        <f>'[2]PL II.2 (SN 2024)'!$V$9</f>
        <v>9877</v>
      </c>
      <c r="J12" s="30"/>
      <c r="K12" s="30">
        <f>'[2]PL II.2 (SN 2024)'!$AB$9</f>
        <v>5415</v>
      </c>
      <c r="L12" s="30"/>
      <c r="M12" s="31"/>
      <c r="N12" s="32"/>
      <c r="O12" s="32"/>
    </row>
    <row r="13" spans="1:15" s="80" customFormat="1" ht="45.75" customHeight="1" x14ac:dyDescent="0.2">
      <c r="A13" s="73">
        <v>2</v>
      </c>
      <c r="B13" s="74" t="s">
        <v>36</v>
      </c>
      <c r="C13" s="75">
        <f t="shared" ref="C13:C14" si="2">E13+G13</f>
        <v>187295</v>
      </c>
      <c r="D13" s="75">
        <f t="shared" ref="D13:D14" si="3">F13+H13</f>
        <v>0</v>
      </c>
      <c r="E13" s="25">
        <f>'[2]PL II.2 (SN 2024)'!$J$147</f>
        <v>170268</v>
      </c>
      <c r="F13" s="25"/>
      <c r="G13" s="76">
        <f t="shared" si="1"/>
        <v>17027</v>
      </c>
      <c r="H13" s="76">
        <f t="shared" si="1"/>
        <v>0</v>
      </c>
      <c r="I13" s="77">
        <f>'[2]PL II.2 (SN 2024)'!$V$147</f>
        <v>9317</v>
      </c>
      <c r="J13" s="77"/>
      <c r="K13" s="77">
        <f>'[2]PL II.2 (SN 2024)'!$AB$147</f>
        <v>7710</v>
      </c>
      <c r="L13" s="77"/>
      <c r="M13" s="78"/>
      <c r="N13" s="79"/>
      <c r="O13" s="79"/>
    </row>
    <row r="14" spans="1:15" s="9" customFormat="1" ht="45.75" customHeight="1" x14ac:dyDescent="0.2">
      <c r="A14" s="35">
        <v>3</v>
      </c>
      <c r="B14" s="28" t="s">
        <v>37</v>
      </c>
      <c r="C14" s="29">
        <f t="shared" si="2"/>
        <v>66236</v>
      </c>
      <c r="D14" s="29">
        <f t="shared" si="3"/>
        <v>0</v>
      </c>
      <c r="E14" s="14">
        <f>'[2]PL II.2 (SN 2024)'!$J$264</f>
        <v>33118</v>
      </c>
      <c r="F14" s="14"/>
      <c r="G14" s="30">
        <f t="shared" si="1"/>
        <v>33118</v>
      </c>
      <c r="H14" s="30">
        <f t="shared" si="1"/>
        <v>0</v>
      </c>
      <c r="I14" s="34">
        <f>'[2]PL II.2 (SN 2024)'!$V$264</f>
        <v>13980</v>
      </c>
      <c r="J14" s="34"/>
      <c r="K14" s="34">
        <f>'[2]PL II.2 (SN 2024)'!$AB$264</f>
        <v>19138</v>
      </c>
      <c r="L14" s="34"/>
      <c r="M14" s="36"/>
      <c r="N14" s="32"/>
      <c r="O14" s="32"/>
    </row>
    <row r="15" spans="1:15" x14ac:dyDescent="0.25">
      <c r="B15" s="11"/>
      <c r="G15" s="7"/>
      <c r="H15" s="7"/>
      <c r="I15" s="7"/>
      <c r="J15" s="7"/>
      <c r="K15" s="7"/>
      <c r="L15" s="7"/>
    </row>
    <row r="16" spans="1:15" x14ac:dyDescent="0.25">
      <c r="B16" s="12"/>
      <c r="G16" s="7"/>
      <c r="H16" s="7"/>
      <c r="I16" s="7"/>
      <c r="J16" s="7"/>
      <c r="K16" s="7"/>
      <c r="L16" s="7"/>
    </row>
    <row r="17" spans="2:10" x14ac:dyDescent="0.25">
      <c r="B17" s="12"/>
      <c r="I17" s="7"/>
      <c r="J17" s="7"/>
    </row>
    <row r="18" spans="2:10" x14ac:dyDescent="0.25">
      <c r="B18" s="12"/>
    </row>
  </sheetData>
  <mergeCells count="14">
    <mergeCell ref="A6:A10"/>
    <mergeCell ref="B6:B10"/>
    <mergeCell ref="C6:D6"/>
    <mergeCell ref="A1:L1"/>
    <mergeCell ref="A2:L2"/>
    <mergeCell ref="A3:L3"/>
    <mergeCell ref="A4:L4"/>
    <mergeCell ref="I5:L5"/>
    <mergeCell ref="G8:H9"/>
    <mergeCell ref="I8:J9"/>
    <mergeCell ref="K8:L9"/>
    <mergeCell ref="G6:L7"/>
    <mergeCell ref="C7:D9"/>
    <mergeCell ref="E6:F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9"/>
  <sheetViews>
    <sheetView topLeftCell="A28" zoomScaleNormal="100" zoomScaleSheetLayoutView="100" workbookViewId="0">
      <pane xSplit="1" topLeftCell="B1" activePane="topRight" state="frozen"/>
      <selection pane="topRight" activeCell="H46" sqref="H46"/>
    </sheetView>
  </sheetViews>
  <sheetFormatPr defaultColWidth="9.140625" defaultRowHeight="12.75" x14ac:dyDescent="0.25"/>
  <cols>
    <col min="1" max="1" width="3.140625" style="101" customWidth="1"/>
    <col min="2" max="2" width="41.42578125" style="100" customWidth="1"/>
    <col min="3" max="3" width="4.42578125" style="102" customWidth="1"/>
    <col min="4" max="4" width="9.5703125" style="103" customWidth="1"/>
    <col min="5" max="5" width="8.7109375" style="103" customWidth="1"/>
    <col min="6" max="6" width="7.28515625" style="103" customWidth="1"/>
    <col min="7" max="8" width="7.28515625" style="142" customWidth="1"/>
    <col min="9" max="9" width="7.28515625" style="103" customWidth="1"/>
    <col min="10" max="10" width="10.7109375" style="103" customWidth="1"/>
    <col min="11" max="11" width="8.140625" style="103" customWidth="1"/>
    <col min="12" max="12" width="7.7109375" style="103" customWidth="1"/>
    <col min="13" max="14" width="7.28515625" style="142" customWidth="1"/>
    <col min="15" max="15" width="8.28515625" style="103" customWidth="1"/>
    <col min="16" max="17" width="8.140625" style="103" customWidth="1"/>
    <col min="18" max="18" width="7.28515625" style="103" customWidth="1"/>
    <col min="19" max="20" width="7.28515625" style="151" customWidth="1"/>
    <col min="21" max="21" width="7.28515625" style="103" customWidth="1"/>
    <col min="22" max="22" width="9.140625" style="103" customWidth="1"/>
    <col min="23" max="24" width="7.28515625" style="103" customWidth="1"/>
    <col min="25" max="26" width="7.28515625" style="142" customWidth="1"/>
    <col min="27" max="27" width="7.28515625" style="103" customWidth="1"/>
    <col min="28" max="28" width="9.5703125" style="103" customWidth="1"/>
    <col min="29" max="30" width="7.28515625" style="100" customWidth="1"/>
    <col min="31" max="31" width="5.85546875" style="145" bestFit="1" customWidth="1"/>
    <col min="32" max="32" width="6.140625" style="145" customWidth="1"/>
    <col min="33" max="33" width="8" style="100" customWidth="1"/>
    <col min="34" max="34" width="10.140625" style="100" customWidth="1"/>
    <col min="35" max="35" width="5.28515625" style="100" customWidth="1"/>
    <col min="36" max="43" width="9.140625" style="99"/>
    <col min="44" max="44" width="30" style="99" customWidth="1"/>
    <col min="45" max="45" width="25.7109375" style="99" customWidth="1"/>
    <col min="46" max="52" width="9.140625" style="99"/>
    <col min="53" max="16384" width="9.140625" style="100"/>
  </cols>
  <sheetData>
    <row r="1" spans="1:52" ht="46.5" customHeight="1" x14ac:dyDescent="0.25">
      <c r="A1" s="257" t="s">
        <v>130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row>
    <row r="2" spans="1:52" x14ac:dyDescent="0.25">
      <c r="AF2" s="146" t="s">
        <v>23</v>
      </c>
    </row>
    <row r="3" spans="1:52" s="105" customFormat="1" ht="11.25" customHeight="1" x14ac:dyDescent="0.25">
      <c r="A3" s="254" t="s">
        <v>4</v>
      </c>
      <c r="B3" s="254" t="s">
        <v>38</v>
      </c>
      <c r="C3" s="248" t="s">
        <v>42</v>
      </c>
      <c r="D3" s="248" t="s">
        <v>5</v>
      </c>
      <c r="E3" s="248"/>
      <c r="F3" s="248"/>
      <c r="G3" s="248"/>
      <c r="H3" s="248"/>
      <c r="I3" s="248"/>
      <c r="J3" s="248" t="s">
        <v>25</v>
      </c>
      <c r="K3" s="248"/>
      <c r="L3" s="248"/>
      <c r="M3" s="248"/>
      <c r="N3" s="248"/>
      <c r="O3" s="248"/>
      <c r="P3" s="254" t="s">
        <v>45</v>
      </c>
      <c r="Q3" s="254"/>
      <c r="R3" s="254"/>
      <c r="S3" s="254"/>
      <c r="T3" s="254"/>
      <c r="U3" s="254"/>
      <c r="V3" s="254"/>
      <c r="W3" s="254"/>
      <c r="X3" s="254"/>
      <c r="Y3" s="254"/>
      <c r="Z3" s="254"/>
      <c r="AA3" s="254"/>
      <c r="AB3" s="254"/>
      <c r="AC3" s="254"/>
      <c r="AD3" s="254"/>
      <c r="AE3" s="254"/>
      <c r="AF3" s="254"/>
      <c r="AG3" s="254"/>
      <c r="AH3" s="254" t="s">
        <v>47</v>
      </c>
      <c r="AI3" s="254" t="s">
        <v>12</v>
      </c>
      <c r="AJ3" s="104"/>
      <c r="AK3" s="104"/>
      <c r="AL3" s="104"/>
      <c r="AM3" s="104"/>
      <c r="AN3" s="104"/>
      <c r="AO3" s="104"/>
      <c r="AP3" s="104"/>
      <c r="AQ3" s="104"/>
      <c r="AR3" s="104"/>
      <c r="AS3" s="104"/>
      <c r="AT3" s="104"/>
      <c r="AU3" s="104"/>
      <c r="AV3" s="104"/>
      <c r="AW3" s="104"/>
      <c r="AX3" s="104"/>
      <c r="AY3" s="104"/>
      <c r="AZ3" s="104"/>
    </row>
    <row r="4" spans="1:52" s="105" customFormat="1" ht="33.75" customHeight="1" x14ac:dyDescent="0.25">
      <c r="A4" s="254"/>
      <c r="B4" s="254"/>
      <c r="C4" s="248"/>
      <c r="D4" s="248"/>
      <c r="E4" s="248"/>
      <c r="F4" s="248"/>
      <c r="G4" s="248"/>
      <c r="H4" s="248"/>
      <c r="I4" s="248"/>
      <c r="J4" s="248"/>
      <c r="K4" s="248"/>
      <c r="L4" s="248"/>
      <c r="M4" s="248"/>
      <c r="N4" s="248"/>
      <c r="O4" s="248"/>
      <c r="P4" s="248" t="s">
        <v>5</v>
      </c>
      <c r="Q4" s="248"/>
      <c r="R4" s="248"/>
      <c r="S4" s="248"/>
      <c r="T4" s="248"/>
      <c r="U4" s="248"/>
      <c r="V4" s="248" t="s">
        <v>31</v>
      </c>
      <c r="W4" s="248"/>
      <c r="X4" s="248"/>
      <c r="Y4" s="248"/>
      <c r="Z4" s="248"/>
      <c r="AA4" s="248"/>
      <c r="AB4" s="254" t="s">
        <v>30</v>
      </c>
      <c r="AC4" s="254"/>
      <c r="AD4" s="254"/>
      <c r="AE4" s="254"/>
      <c r="AF4" s="254"/>
      <c r="AG4" s="254"/>
      <c r="AH4" s="254"/>
      <c r="AI4" s="254"/>
      <c r="AJ4" s="104"/>
      <c r="AK4" s="104"/>
      <c r="AL4" s="104"/>
      <c r="AM4" s="104"/>
      <c r="AN4" s="104"/>
      <c r="AO4" s="104"/>
      <c r="AP4" s="104"/>
      <c r="AQ4" s="104"/>
      <c r="AR4" s="104"/>
      <c r="AS4" s="104"/>
      <c r="AT4" s="104"/>
      <c r="AU4" s="104"/>
      <c r="AV4" s="104"/>
      <c r="AW4" s="104"/>
      <c r="AX4" s="104"/>
      <c r="AY4" s="104"/>
      <c r="AZ4" s="104"/>
    </row>
    <row r="5" spans="1:52" s="105" customFormat="1" ht="26.25" customHeight="1" x14ac:dyDescent="0.25">
      <c r="A5" s="254"/>
      <c r="B5" s="254"/>
      <c r="C5" s="248"/>
      <c r="D5" s="248" t="s">
        <v>46</v>
      </c>
      <c r="E5" s="249" t="s">
        <v>53</v>
      </c>
      <c r="F5" s="249" t="s">
        <v>54</v>
      </c>
      <c r="G5" s="255" t="s">
        <v>43</v>
      </c>
      <c r="H5" s="255"/>
      <c r="I5" s="248" t="s">
        <v>48</v>
      </c>
      <c r="J5" s="248" t="s">
        <v>46</v>
      </c>
      <c r="K5" s="249" t="s">
        <v>53</v>
      </c>
      <c r="L5" s="249" t="s">
        <v>54</v>
      </c>
      <c r="M5" s="255" t="s">
        <v>43</v>
      </c>
      <c r="N5" s="255"/>
      <c r="O5" s="248" t="s">
        <v>48</v>
      </c>
      <c r="P5" s="248" t="s">
        <v>46</v>
      </c>
      <c r="Q5" s="249" t="s">
        <v>53</v>
      </c>
      <c r="R5" s="249" t="s">
        <v>54</v>
      </c>
      <c r="S5" s="256" t="s">
        <v>43</v>
      </c>
      <c r="T5" s="256"/>
      <c r="U5" s="248" t="s">
        <v>48</v>
      </c>
      <c r="V5" s="248" t="s">
        <v>46</v>
      </c>
      <c r="W5" s="249" t="s">
        <v>53</v>
      </c>
      <c r="X5" s="249" t="s">
        <v>54</v>
      </c>
      <c r="Y5" s="255" t="s">
        <v>43</v>
      </c>
      <c r="Z5" s="255"/>
      <c r="AA5" s="248" t="s">
        <v>48</v>
      </c>
      <c r="AB5" s="249" t="s">
        <v>46</v>
      </c>
      <c r="AC5" s="251" t="s">
        <v>53</v>
      </c>
      <c r="AD5" s="251" t="s">
        <v>54</v>
      </c>
      <c r="AE5" s="253" t="s">
        <v>43</v>
      </c>
      <c r="AF5" s="253"/>
      <c r="AG5" s="254" t="s">
        <v>48</v>
      </c>
      <c r="AH5" s="254"/>
      <c r="AI5" s="254"/>
      <c r="AJ5" s="104"/>
      <c r="AK5" s="104"/>
      <c r="AL5" s="104"/>
      <c r="AM5" s="104"/>
      <c r="AN5" s="104"/>
      <c r="AO5" s="104"/>
      <c r="AP5" s="104"/>
      <c r="AQ5" s="104"/>
      <c r="AR5" s="104"/>
      <c r="AS5" s="104"/>
      <c r="AT5" s="104"/>
      <c r="AU5" s="104"/>
      <c r="AV5" s="104"/>
      <c r="AW5" s="104"/>
      <c r="AX5" s="104"/>
      <c r="AY5" s="104"/>
      <c r="AZ5" s="104"/>
    </row>
    <row r="6" spans="1:52" s="105" customFormat="1" ht="18.75" customHeight="1" x14ac:dyDescent="0.25">
      <c r="A6" s="254"/>
      <c r="B6" s="254"/>
      <c r="C6" s="248"/>
      <c r="D6" s="248"/>
      <c r="E6" s="250"/>
      <c r="F6" s="250"/>
      <c r="G6" s="55" t="s">
        <v>44</v>
      </c>
      <c r="H6" s="55" t="s">
        <v>41</v>
      </c>
      <c r="I6" s="248"/>
      <c r="J6" s="248"/>
      <c r="K6" s="250"/>
      <c r="L6" s="250"/>
      <c r="M6" s="55" t="s">
        <v>44</v>
      </c>
      <c r="N6" s="55" t="s">
        <v>41</v>
      </c>
      <c r="O6" s="248"/>
      <c r="P6" s="248"/>
      <c r="Q6" s="250"/>
      <c r="R6" s="250"/>
      <c r="S6" s="54" t="s">
        <v>44</v>
      </c>
      <c r="T6" s="54" t="s">
        <v>41</v>
      </c>
      <c r="U6" s="248"/>
      <c r="V6" s="248"/>
      <c r="W6" s="250"/>
      <c r="X6" s="250"/>
      <c r="Y6" s="55" t="s">
        <v>44</v>
      </c>
      <c r="Z6" s="55" t="s">
        <v>41</v>
      </c>
      <c r="AA6" s="248"/>
      <c r="AB6" s="250"/>
      <c r="AC6" s="252"/>
      <c r="AD6" s="252"/>
      <c r="AE6" s="147" t="s">
        <v>44</v>
      </c>
      <c r="AF6" s="147" t="s">
        <v>41</v>
      </c>
      <c r="AG6" s="254"/>
      <c r="AH6" s="254"/>
      <c r="AI6" s="254"/>
      <c r="AJ6" s="104"/>
      <c r="AK6" s="104"/>
      <c r="AL6" s="104"/>
      <c r="AM6" s="104"/>
      <c r="AN6" s="104"/>
      <c r="AO6" s="104"/>
      <c r="AP6" s="104"/>
      <c r="AQ6" s="104"/>
      <c r="AR6" s="104"/>
      <c r="AS6" s="104"/>
      <c r="AT6" s="104"/>
      <c r="AU6" s="104"/>
      <c r="AV6" s="104"/>
      <c r="AW6" s="104"/>
      <c r="AX6" s="104"/>
      <c r="AY6" s="104"/>
      <c r="AZ6" s="104"/>
    </row>
    <row r="7" spans="1:52" s="105" customFormat="1" ht="32.25" customHeight="1" x14ac:dyDescent="0.25">
      <c r="A7" s="106">
        <v>1</v>
      </c>
      <c r="B7" s="106">
        <v>2</v>
      </c>
      <c r="C7" s="107">
        <v>3</v>
      </c>
      <c r="D7" s="106" t="s">
        <v>55</v>
      </c>
      <c r="E7" s="106" t="s">
        <v>56</v>
      </c>
      <c r="F7" s="106" t="s">
        <v>57</v>
      </c>
      <c r="G7" s="143" t="s">
        <v>58</v>
      </c>
      <c r="H7" s="143" t="s">
        <v>59</v>
      </c>
      <c r="I7" s="106" t="s">
        <v>60</v>
      </c>
      <c r="J7" s="106">
        <v>10</v>
      </c>
      <c r="K7" s="106">
        <v>11</v>
      </c>
      <c r="L7" s="106" t="s">
        <v>61</v>
      </c>
      <c r="M7" s="143">
        <v>13</v>
      </c>
      <c r="N7" s="143">
        <v>14</v>
      </c>
      <c r="O7" s="106" t="s">
        <v>62</v>
      </c>
      <c r="P7" s="106" t="s">
        <v>67</v>
      </c>
      <c r="Q7" s="106" t="s">
        <v>68</v>
      </c>
      <c r="R7" s="106" t="s">
        <v>69</v>
      </c>
      <c r="S7" s="148" t="s">
        <v>70</v>
      </c>
      <c r="T7" s="148" t="s">
        <v>71</v>
      </c>
      <c r="U7" s="106" t="s">
        <v>72</v>
      </c>
      <c r="V7" s="106">
        <v>22</v>
      </c>
      <c r="W7" s="106">
        <v>23</v>
      </c>
      <c r="X7" s="106" t="s">
        <v>63</v>
      </c>
      <c r="Y7" s="143">
        <v>25</v>
      </c>
      <c r="Z7" s="143">
        <v>26</v>
      </c>
      <c r="AA7" s="106" t="s">
        <v>64</v>
      </c>
      <c r="AB7" s="106">
        <v>28</v>
      </c>
      <c r="AC7" s="106">
        <v>29</v>
      </c>
      <c r="AD7" s="106" t="s">
        <v>65</v>
      </c>
      <c r="AE7" s="148">
        <v>31</v>
      </c>
      <c r="AF7" s="148">
        <v>32</v>
      </c>
      <c r="AG7" s="106" t="s">
        <v>66</v>
      </c>
      <c r="AH7" s="106">
        <v>34</v>
      </c>
      <c r="AI7" s="106">
        <v>35</v>
      </c>
      <c r="AJ7" s="104"/>
      <c r="AK7" s="104"/>
      <c r="AL7" s="104"/>
      <c r="AM7" s="104"/>
      <c r="AN7" s="104"/>
      <c r="AO7" s="104"/>
      <c r="AP7" s="104"/>
      <c r="AQ7" s="104"/>
      <c r="AR7" s="104"/>
      <c r="AS7" s="104"/>
      <c r="AT7" s="104"/>
      <c r="AU7" s="104"/>
      <c r="AV7" s="104"/>
      <c r="AW7" s="104"/>
      <c r="AX7" s="104"/>
      <c r="AY7" s="104"/>
      <c r="AZ7" s="104"/>
    </row>
    <row r="8" spans="1:52" s="114" customFormat="1" ht="29.25" customHeight="1" x14ac:dyDescent="0.25">
      <c r="A8" s="108" t="s">
        <v>20</v>
      </c>
      <c r="B8" s="109" t="s">
        <v>138</v>
      </c>
      <c r="C8" s="110"/>
      <c r="D8" s="111">
        <f t="shared" ref="D8:AI8" si="0">D9+D14+D26+D39+D70+D77</f>
        <v>166399</v>
      </c>
      <c r="E8" s="111">
        <f t="shared" si="0"/>
        <v>134451.51</v>
      </c>
      <c r="F8" s="111">
        <f t="shared" si="0"/>
        <v>3050.49</v>
      </c>
      <c r="G8" s="48">
        <f>G9+G14+G26+G39+G70+G77</f>
        <v>5552.5</v>
      </c>
      <c r="H8" s="48">
        <f>H9+H14+H26+H39+H70+H77</f>
        <v>5552.5</v>
      </c>
      <c r="I8" s="111">
        <f t="shared" si="0"/>
        <v>19234.5</v>
      </c>
      <c r="J8" s="111">
        <f t="shared" si="0"/>
        <v>151272</v>
      </c>
      <c r="K8" s="111">
        <f t="shared" si="0"/>
        <v>142735.51</v>
      </c>
      <c r="L8" s="111">
        <f t="shared" si="0"/>
        <v>3003.49</v>
      </c>
      <c r="M8" s="48">
        <f t="shared" si="0"/>
        <v>4859.5</v>
      </c>
      <c r="N8" s="48">
        <f t="shared" si="0"/>
        <v>4859.5</v>
      </c>
      <c r="O8" s="111">
        <f t="shared" si="0"/>
        <v>9419.5</v>
      </c>
      <c r="P8" s="111">
        <f t="shared" si="0"/>
        <v>15127</v>
      </c>
      <c r="Q8" s="111">
        <f t="shared" si="0"/>
        <v>4072</v>
      </c>
      <c r="R8" s="111">
        <f t="shared" si="0"/>
        <v>9414</v>
      </c>
      <c r="S8" s="47">
        <f t="shared" si="0"/>
        <v>693</v>
      </c>
      <c r="T8" s="47">
        <f t="shared" si="0"/>
        <v>621</v>
      </c>
      <c r="U8" s="111">
        <f t="shared" si="0"/>
        <v>9815</v>
      </c>
      <c r="V8" s="112">
        <f t="shared" si="0"/>
        <v>10112</v>
      </c>
      <c r="W8" s="112">
        <f t="shared" si="0"/>
        <v>4415</v>
      </c>
      <c r="X8" s="112">
        <f t="shared" si="0"/>
        <v>5374</v>
      </c>
      <c r="Y8" s="48">
        <f t="shared" si="0"/>
        <v>392</v>
      </c>
      <c r="Z8" s="48">
        <f t="shared" si="0"/>
        <v>392</v>
      </c>
      <c r="AA8" s="112">
        <f t="shared" si="0"/>
        <v>5644</v>
      </c>
      <c r="AB8" s="112">
        <f t="shared" si="0"/>
        <v>5015</v>
      </c>
      <c r="AC8" s="111">
        <f t="shared" si="0"/>
        <v>260</v>
      </c>
      <c r="AD8" s="111">
        <f t="shared" si="0"/>
        <v>4040</v>
      </c>
      <c r="AE8" s="47">
        <f t="shared" si="0"/>
        <v>301</v>
      </c>
      <c r="AF8" s="47">
        <f t="shared" si="0"/>
        <v>301</v>
      </c>
      <c r="AG8" s="111">
        <f t="shared" si="0"/>
        <v>4171</v>
      </c>
      <c r="AH8" s="111">
        <f t="shared" si="0"/>
        <v>0</v>
      </c>
      <c r="AI8" s="111">
        <f t="shared" si="0"/>
        <v>0</v>
      </c>
      <c r="AJ8" s="113"/>
      <c r="AK8" s="113"/>
      <c r="AL8" s="113"/>
      <c r="AM8" s="113"/>
      <c r="AN8" s="113"/>
      <c r="AO8" s="113"/>
      <c r="AP8" s="113"/>
      <c r="AQ8" s="113"/>
      <c r="AR8" s="113"/>
      <c r="AS8" s="113"/>
      <c r="AT8" s="113"/>
      <c r="AU8" s="113"/>
      <c r="AV8" s="113"/>
      <c r="AW8" s="113"/>
      <c r="AX8" s="113"/>
      <c r="AY8" s="113"/>
      <c r="AZ8" s="113"/>
    </row>
    <row r="9" spans="1:52" s="114" customFormat="1" ht="31.5" customHeight="1" x14ac:dyDescent="0.25">
      <c r="A9" s="115" t="s">
        <v>75</v>
      </c>
      <c r="B9" s="116" t="s">
        <v>96</v>
      </c>
      <c r="C9" s="110"/>
      <c r="D9" s="111">
        <f>D10</f>
        <v>142340</v>
      </c>
      <c r="E9" s="111">
        <f t="shared" ref="E9:AI10" si="1">E10</f>
        <v>130272</v>
      </c>
      <c r="F9" s="111">
        <f t="shared" si="1"/>
        <v>2874</v>
      </c>
      <c r="G9" s="48">
        <f t="shared" si="1"/>
        <v>5201</v>
      </c>
      <c r="H9" s="48">
        <f t="shared" si="1"/>
        <v>0</v>
      </c>
      <c r="I9" s="111">
        <f t="shared" si="1"/>
        <v>17269</v>
      </c>
      <c r="J9" s="111">
        <f t="shared" si="1"/>
        <v>129400</v>
      </c>
      <c r="K9" s="111">
        <f t="shared" si="1"/>
        <v>126526</v>
      </c>
      <c r="L9" s="111">
        <f t="shared" si="1"/>
        <v>2874</v>
      </c>
      <c r="M9" s="48">
        <f t="shared" si="1"/>
        <v>4728</v>
      </c>
      <c r="N9" s="48">
        <f t="shared" si="1"/>
        <v>0</v>
      </c>
      <c r="O9" s="111">
        <f t="shared" si="1"/>
        <v>7602</v>
      </c>
      <c r="P9" s="111">
        <f t="shared" si="1"/>
        <v>12940</v>
      </c>
      <c r="Q9" s="111">
        <f t="shared" si="1"/>
        <v>3746</v>
      </c>
      <c r="R9" s="111">
        <f t="shared" si="1"/>
        <v>9194</v>
      </c>
      <c r="S9" s="47">
        <f t="shared" si="1"/>
        <v>473</v>
      </c>
      <c r="T9" s="47">
        <f t="shared" si="1"/>
        <v>0</v>
      </c>
      <c r="U9" s="111">
        <f t="shared" si="1"/>
        <v>9667</v>
      </c>
      <c r="V9" s="111">
        <f t="shared" si="1"/>
        <v>9059</v>
      </c>
      <c r="W9" s="111">
        <f t="shared" si="1"/>
        <v>3746</v>
      </c>
      <c r="X9" s="111">
        <f t="shared" si="1"/>
        <v>5313</v>
      </c>
      <c r="Y9" s="48">
        <f t="shared" si="1"/>
        <v>331</v>
      </c>
      <c r="Z9" s="48">
        <f t="shared" si="1"/>
        <v>0</v>
      </c>
      <c r="AA9" s="111">
        <f t="shared" si="1"/>
        <v>5644</v>
      </c>
      <c r="AB9" s="111">
        <f t="shared" si="1"/>
        <v>3881</v>
      </c>
      <c r="AC9" s="111">
        <f t="shared" si="1"/>
        <v>0</v>
      </c>
      <c r="AD9" s="111">
        <f t="shared" si="1"/>
        <v>3881</v>
      </c>
      <c r="AE9" s="47">
        <f t="shared" si="1"/>
        <v>142</v>
      </c>
      <c r="AF9" s="47">
        <f t="shared" si="1"/>
        <v>0</v>
      </c>
      <c r="AG9" s="111">
        <f t="shared" si="1"/>
        <v>4023</v>
      </c>
      <c r="AH9" s="111">
        <f t="shared" si="1"/>
        <v>0</v>
      </c>
      <c r="AI9" s="111">
        <f t="shared" si="1"/>
        <v>0</v>
      </c>
      <c r="AJ9" s="113"/>
      <c r="AK9" s="113"/>
      <c r="AL9" s="113"/>
      <c r="AM9" s="113"/>
      <c r="AN9" s="114" t="s">
        <v>148</v>
      </c>
      <c r="AO9" s="114" t="s">
        <v>3</v>
      </c>
      <c r="AP9" s="114" t="s">
        <v>149</v>
      </c>
      <c r="AQ9" s="114" t="s">
        <v>150</v>
      </c>
      <c r="AR9" s="114" t="s">
        <v>165</v>
      </c>
      <c r="AS9" s="114" t="s">
        <v>166</v>
      </c>
      <c r="AT9" s="113"/>
      <c r="AU9" s="113"/>
      <c r="AV9" s="113"/>
      <c r="AW9" s="113"/>
      <c r="AX9" s="113"/>
      <c r="AY9" s="113"/>
      <c r="AZ9" s="113"/>
    </row>
    <row r="10" spans="1:52" s="114" customFormat="1" ht="33.75" customHeight="1" x14ac:dyDescent="0.25">
      <c r="A10" s="115">
        <v>1</v>
      </c>
      <c r="B10" s="117" t="s">
        <v>97</v>
      </c>
      <c r="C10" s="110"/>
      <c r="D10" s="111">
        <f>D11</f>
        <v>142340</v>
      </c>
      <c r="E10" s="111">
        <f t="shared" si="1"/>
        <v>130272</v>
      </c>
      <c r="F10" s="111">
        <f t="shared" si="1"/>
        <v>2874</v>
      </c>
      <c r="G10" s="48">
        <f t="shared" si="1"/>
        <v>5201</v>
      </c>
      <c r="H10" s="48">
        <f t="shared" si="1"/>
        <v>0</v>
      </c>
      <c r="I10" s="111">
        <f t="shared" si="1"/>
        <v>17269</v>
      </c>
      <c r="J10" s="111">
        <f t="shared" si="1"/>
        <v>129400</v>
      </c>
      <c r="K10" s="111">
        <f t="shared" si="1"/>
        <v>126526</v>
      </c>
      <c r="L10" s="111">
        <f t="shared" si="1"/>
        <v>2874</v>
      </c>
      <c r="M10" s="48">
        <f t="shared" si="1"/>
        <v>4728</v>
      </c>
      <c r="N10" s="48">
        <f t="shared" si="1"/>
        <v>0</v>
      </c>
      <c r="O10" s="111">
        <f t="shared" si="1"/>
        <v>7602</v>
      </c>
      <c r="P10" s="111">
        <f t="shared" si="1"/>
        <v>12940</v>
      </c>
      <c r="Q10" s="111">
        <f t="shared" si="1"/>
        <v>3746</v>
      </c>
      <c r="R10" s="111">
        <f t="shared" si="1"/>
        <v>9194</v>
      </c>
      <c r="S10" s="47">
        <f t="shared" si="1"/>
        <v>473</v>
      </c>
      <c r="T10" s="47">
        <f t="shared" si="1"/>
        <v>0</v>
      </c>
      <c r="U10" s="111">
        <f t="shared" si="1"/>
        <v>9667</v>
      </c>
      <c r="V10" s="111">
        <f t="shared" si="1"/>
        <v>9059</v>
      </c>
      <c r="W10" s="111">
        <f t="shared" si="1"/>
        <v>3746</v>
      </c>
      <c r="X10" s="111">
        <f t="shared" si="1"/>
        <v>5313</v>
      </c>
      <c r="Y10" s="48">
        <f t="shared" si="1"/>
        <v>331</v>
      </c>
      <c r="Z10" s="48">
        <f t="shared" si="1"/>
        <v>0</v>
      </c>
      <c r="AA10" s="111">
        <f t="shared" si="1"/>
        <v>5644</v>
      </c>
      <c r="AB10" s="111">
        <f t="shared" si="1"/>
        <v>3881</v>
      </c>
      <c r="AC10" s="111">
        <f t="shared" si="1"/>
        <v>0</v>
      </c>
      <c r="AD10" s="111">
        <f t="shared" si="1"/>
        <v>3881</v>
      </c>
      <c r="AE10" s="47">
        <f t="shared" si="1"/>
        <v>142</v>
      </c>
      <c r="AF10" s="47">
        <f t="shared" si="1"/>
        <v>0</v>
      </c>
      <c r="AG10" s="111">
        <f t="shared" si="1"/>
        <v>4023</v>
      </c>
      <c r="AH10" s="111">
        <f t="shared" si="1"/>
        <v>0</v>
      </c>
      <c r="AI10" s="111">
        <f t="shared" si="1"/>
        <v>0</v>
      </c>
      <c r="AJ10" s="113"/>
      <c r="AK10" s="113"/>
      <c r="AL10" s="113">
        <f>Y8-Z8</f>
        <v>0</v>
      </c>
      <c r="AM10" s="113"/>
      <c r="AN10" s="152" t="s">
        <v>156</v>
      </c>
      <c r="AO10" s="122">
        <f>AP10+AQ10</f>
        <v>175</v>
      </c>
      <c r="AP10" s="122">
        <v>2</v>
      </c>
      <c r="AQ10" s="122">
        <v>173</v>
      </c>
      <c r="AR10" s="122" t="s">
        <v>157</v>
      </c>
      <c r="AS10" s="122" t="s">
        <v>169</v>
      </c>
      <c r="AT10" s="113"/>
      <c r="AU10" s="113"/>
      <c r="AV10" s="113"/>
      <c r="AW10" s="113"/>
      <c r="AX10" s="113"/>
      <c r="AY10" s="113"/>
      <c r="AZ10" s="113"/>
    </row>
    <row r="11" spans="1:52" s="114" customFormat="1" ht="18.75" customHeight="1" x14ac:dyDescent="0.25">
      <c r="A11" s="115" t="s">
        <v>76</v>
      </c>
      <c r="B11" s="117" t="s">
        <v>77</v>
      </c>
      <c r="C11" s="110"/>
      <c r="D11" s="111">
        <f>D12+D13</f>
        <v>142340</v>
      </c>
      <c r="E11" s="111">
        <f t="shared" ref="E11:AI11" si="2">E12+E13</f>
        <v>130272</v>
      </c>
      <c r="F11" s="111">
        <f>F12+F13</f>
        <v>2874</v>
      </c>
      <c r="G11" s="48">
        <f>G12+G13</f>
        <v>5201</v>
      </c>
      <c r="H11" s="48">
        <f t="shared" si="2"/>
        <v>0</v>
      </c>
      <c r="I11" s="111">
        <f t="shared" si="2"/>
        <v>17269</v>
      </c>
      <c r="J11" s="111">
        <f t="shared" si="2"/>
        <v>129400</v>
      </c>
      <c r="K11" s="111">
        <f t="shared" si="2"/>
        <v>126526</v>
      </c>
      <c r="L11" s="111">
        <f t="shared" si="2"/>
        <v>2874</v>
      </c>
      <c r="M11" s="48">
        <f t="shared" si="2"/>
        <v>4728</v>
      </c>
      <c r="N11" s="48">
        <f t="shared" si="2"/>
        <v>0</v>
      </c>
      <c r="O11" s="111">
        <f t="shared" si="2"/>
        <v>7602</v>
      </c>
      <c r="P11" s="111">
        <f t="shared" si="2"/>
        <v>12940</v>
      </c>
      <c r="Q11" s="111">
        <f t="shared" si="2"/>
        <v>3746</v>
      </c>
      <c r="R11" s="111">
        <f t="shared" si="2"/>
        <v>9194</v>
      </c>
      <c r="S11" s="47">
        <f t="shared" si="2"/>
        <v>473</v>
      </c>
      <c r="T11" s="47">
        <f t="shared" si="2"/>
        <v>0</v>
      </c>
      <c r="U11" s="111">
        <f t="shared" si="2"/>
        <v>9667</v>
      </c>
      <c r="V11" s="111">
        <f t="shared" si="2"/>
        <v>9059</v>
      </c>
      <c r="W11" s="111">
        <f t="shared" si="2"/>
        <v>3746</v>
      </c>
      <c r="X11" s="111">
        <f t="shared" si="2"/>
        <v>5313</v>
      </c>
      <c r="Y11" s="48">
        <f t="shared" si="2"/>
        <v>331</v>
      </c>
      <c r="Z11" s="48">
        <f t="shared" si="2"/>
        <v>0</v>
      </c>
      <c r="AA11" s="111">
        <f t="shared" si="2"/>
        <v>5644</v>
      </c>
      <c r="AB11" s="111">
        <f t="shared" si="2"/>
        <v>3881</v>
      </c>
      <c r="AC11" s="111">
        <f t="shared" si="2"/>
        <v>0</v>
      </c>
      <c r="AD11" s="111">
        <f t="shared" si="2"/>
        <v>3881</v>
      </c>
      <c r="AE11" s="47">
        <f t="shared" si="2"/>
        <v>142</v>
      </c>
      <c r="AF11" s="47">
        <f t="shared" si="2"/>
        <v>0</v>
      </c>
      <c r="AG11" s="111">
        <f t="shared" si="2"/>
        <v>4023</v>
      </c>
      <c r="AH11" s="111">
        <f t="shared" si="2"/>
        <v>0</v>
      </c>
      <c r="AI11" s="111">
        <f t="shared" si="2"/>
        <v>0</v>
      </c>
      <c r="AJ11" s="113"/>
      <c r="AK11" s="113"/>
      <c r="AL11" s="113"/>
      <c r="AM11" s="113"/>
      <c r="AN11" s="114" t="s">
        <v>153</v>
      </c>
      <c r="AO11" s="122">
        <f>AP11+AQ11</f>
        <v>176.5</v>
      </c>
      <c r="AP11" s="122">
        <v>129.5</v>
      </c>
      <c r="AQ11" s="122">
        <v>47</v>
      </c>
      <c r="AR11" s="122" t="s">
        <v>158</v>
      </c>
      <c r="AS11" s="122" t="s">
        <v>169</v>
      </c>
      <c r="AT11" s="113"/>
      <c r="AU11" s="113"/>
      <c r="AV11" s="113"/>
      <c r="AW11" s="113"/>
      <c r="AX11" s="113"/>
      <c r="AY11" s="113"/>
      <c r="AZ11" s="113"/>
    </row>
    <row r="12" spans="1:52" s="122" customFormat="1" ht="18.75" customHeight="1" x14ac:dyDescent="0.2">
      <c r="A12" s="118">
        <v>1</v>
      </c>
      <c r="B12" s="119" t="s">
        <v>82</v>
      </c>
      <c r="C12" s="120"/>
      <c r="D12" s="121">
        <f>J12+P12</f>
        <v>70739</v>
      </c>
      <c r="E12" s="121">
        <f>K12+Q12</f>
        <v>66039</v>
      </c>
      <c r="F12" s="121">
        <f>J12-K12</f>
        <v>131</v>
      </c>
      <c r="G12" s="56">
        <f>M12+S12</f>
        <v>2572</v>
      </c>
      <c r="H12" s="56">
        <f t="shared" ref="G12:I13" si="3">N12+T12</f>
        <v>0</v>
      </c>
      <c r="I12" s="121">
        <f t="shared" si="3"/>
        <v>7272</v>
      </c>
      <c r="J12" s="29">
        <v>64308</v>
      </c>
      <c r="K12" s="121">
        <v>64177</v>
      </c>
      <c r="L12" s="121">
        <f>J12-K12</f>
        <v>131</v>
      </c>
      <c r="M12" s="56">
        <f>2301+37</f>
        <v>2338</v>
      </c>
      <c r="N12" s="56"/>
      <c r="O12" s="121">
        <f>L12+M12-N12</f>
        <v>2469</v>
      </c>
      <c r="P12" s="121">
        <f t="shared" ref="P12:P35" si="4">V12+AB12</f>
        <v>6431</v>
      </c>
      <c r="Q12" s="121">
        <f t="shared" ref="Q12:U13" si="5">W12+AC12</f>
        <v>1862</v>
      </c>
      <c r="R12" s="121">
        <f t="shared" si="5"/>
        <v>4569</v>
      </c>
      <c r="S12" s="49">
        <f>Y12+AE12</f>
        <v>234</v>
      </c>
      <c r="T12" s="49">
        <f t="shared" si="5"/>
        <v>0</v>
      </c>
      <c r="U12" s="121">
        <f t="shared" si="5"/>
        <v>4803</v>
      </c>
      <c r="V12" s="93">
        <v>4502</v>
      </c>
      <c r="W12" s="121">
        <v>1862</v>
      </c>
      <c r="X12" s="121">
        <f>V12-W12</f>
        <v>2640</v>
      </c>
      <c r="Y12" s="56">
        <f>161+3</f>
        <v>164</v>
      </c>
      <c r="Z12" s="56"/>
      <c r="AA12" s="121">
        <f>X12+Y12-Z12</f>
        <v>2804</v>
      </c>
      <c r="AB12" s="93">
        <v>1929</v>
      </c>
      <c r="AC12" s="121"/>
      <c r="AD12" s="121">
        <f>AB12-AC12</f>
        <v>1929</v>
      </c>
      <c r="AE12" s="49">
        <f>69+1</f>
        <v>70</v>
      </c>
      <c r="AF12" s="49"/>
      <c r="AG12" s="121">
        <f>AD12+AE12-AF12</f>
        <v>1999</v>
      </c>
      <c r="AH12" s="121"/>
      <c r="AI12" s="121"/>
      <c r="AJ12" s="99"/>
      <c r="AK12" s="99"/>
      <c r="AL12" s="99"/>
      <c r="AM12" s="99"/>
      <c r="AN12" s="114" t="s">
        <v>156</v>
      </c>
      <c r="AO12" s="122">
        <f>AP12+AQ12</f>
        <v>2531</v>
      </c>
      <c r="AP12" s="122">
        <v>2301</v>
      </c>
      <c r="AQ12" s="122">
        <v>230</v>
      </c>
      <c r="AR12" s="114"/>
      <c r="AS12" s="114" t="s">
        <v>164</v>
      </c>
      <c r="AT12" s="99"/>
      <c r="AU12" s="99"/>
      <c r="AV12" s="99"/>
      <c r="AW12" s="99"/>
      <c r="AX12" s="99"/>
      <c r="AY12" s="99"/>
      <c r="AZ12" s="99"/>
    </row>
    <row r="13" spans="1:52" s="122" customFormat="1" ht="18.75" customHeight="1" x14ac:dyDescent="0.2">
      <c r="A13" s="118">
        <v>2</v>
      </c>
      <c r="B13" s="119" t="s">
        <v>83</v>
      </c>
      <c r="C13" s="120"/>
      <c r="D13" s="121">
        <f t="shared" ref="D13:F69" si="6">J13+P13</f>
        <v>71601</v>
      </c>
      <c r="E13" s="121">
        <f>K13+Q13</f>
        <v>64233</v>
      </c>
      <c r="F13" s="121">
        <f>J13-K13</f>
        <v>2743</v>
      </c>
      <c r="G13" s="56">
        <f t="shared" si="3"/>
        <v>2629</v>
      </c>
      <c r="H13" s="56">
        <f t="shared" si="3"/>
        <v>0</v>
      </c>
      <c r="I13" s="121">
        <f t="shared" si="3"/>
        <v>9997</v>
      </c>
      <c r="J13" s="29">
        <v>65092</v>
      </c>
      <c r="K13" s="121">
        <v>62349</v>
      </c>
      <c r="L13" s="121">
        <f>J13-K13</f>
        <v>2743</v>
      </c>
      <c r="M13" s="56">
        <v>2390</v>
      </c>
      <c r="N13" s="56"/>
      <c r="O13" s="121">
        <f>L13+M13-N13</f>
        <v>5133</v>
      </c>
      <c r="P13" s="121">
        <f t="shared" si="4"/>
        <v>6509</v>
      </c>
      <c r="Q13" s="121">
        <f t="shared" si="5"/>
        <v>1884</v>
      </c>
      <c r="R13" s="121">
        <f t="shared" si="5"/>
        <v>4625</v>
      </c>
      <c r="S13" s="49">
        <f t="shared" si="5"/>
        <v>239</v>
      </c>
      <c r="T13" s="49">
        <f t="shared" si="5"/>
        <v>0</v>
      </c>
      <c r="U13" s="121">
        <f t="shared" si="5"/>
        <v>4864</v>
      </c>
      <c r="V13" s="93">
        <v>4557</v>
      </c>
      <c r="W13" s="121">
        <v>1884</v>
      </c>
      <c r="X13" s="121">
        <f>V13-W13</f>
        <v>2673</v>
      </c>
      <c r="Y13" s="56">
        <v>167</v>
      </c>
      <c r="Z13" s="56"/>
      <c r="AA13" s="121">
        <f>X13+Y13-Z13</f>
        <v>2840</v>
      </c>
      <c r="AB13" s="93">
        <v>1952</v>
      </c>
      <c r="AC13" s="121"/>
      <c r="AD13" s="121">
        <f>AB13-AC13</f>
        <v>1952</v>
      </c>
      <c r="AE13" s="49">
        <v>72</v>
      </c>
      <c r="AF13" s="49"/>
      <c r="AG13" s="121">
        <f>AD13+AE13-AF13</f>
        <v>2024</v>
      </c>
      <c r="AH13" s="121"/>
      <c r="AI13" s="121"/>
      <c r="AJ13" s="99"/>
      <c r="AK13" s="99"/>
      <c r="AL13" s="99"/>
      <c r="AM13" s="99"/>
      <c r="AN13" s="114" t="s">
        <v>163</v>
      </c>
      <c r="AO13" s="122">
        <f>AP13+AQ13</f>
        <v>41</v>
      </c>
      <c r="AP13" s="122">
        <v>37</v>
      </c>
      <c r="AQ13" s="122">
        <v>4</v>
      </c>
      <c r="AR13" s="114"/>
      <c r="AS13" s="114" t="s">
        <v>164</v>
      </c>
      <c r="AT13" s="99"/>
      <c r="AU13" s="99"/>
      <c r="AV13" s="99"/>
      <c r="AW13" s="99"/>
      <c r="AX13" s="99"/>
      <c r="AY13" s="99"/>
      <c r="AZ13" s="99"/>
    </row>
    <row r="14" spans="1:52" s="114" customFormat="1" ht="27.75" customHeight="1" x14ac:dyDescent="0.25">
      <c r="A14" s="115" t="s">
        <v>84</v>
      </c>
      <c r="B14" s="116" t="s">
        <v>119</v>
      </c>
      <c r="C14" s="110"/>
      <c r="D14" s="121">
        <f>D15+D17</f>
        <v>0</v>
      </c>
      <c r="E14" s="121">
        <f t="shared" ref="E14:AI14" si="7">E15+E17</f>
        <v>0</v>
      </c>
      <c r="F14" s="121">
        <f t="shared" si="7"/>
        <v>0</v>
      </c>
      <c r="G14" s="56">
        <f t="shared" si="7"/>
        <v>0</v>
      </c>
      <c r="H14" s="56">
        <f t="shared" si="7"/>
        <v>0</v>
      </c>
      <c r="I14" s="121">
        <f t="shared" si="7"/>
        <v>0</v>
      </c>
      <c r="J14" s="121">
        <f t="shared" si="7"/>
        <v>0</v>
      </c>
      <c r="K14" s="121">
        <f t="shared" si="7"/>
        <v>0</v>
      </c>
      <c r="L14" s="121">
        <f t="shared" si="7"/>
        <v>0</v>
      </c>
      <c r="M14" s="56">
        <f t="shared" si="7"/>
        <v>0</v>
      </c>
      <c r="N14" s="56">
        <f t="shared" si="7"/>
        <v>0</v>
      </c>
      <c r="O14" s="121">
        <f t="shared" si="7"/>
        <v>0</v>
      </c>
      <c r="P14" s="121">
        <f t="shared" si="7"/>
        <v>0</v>
      </c>
      <c r="Q14" s="121">
        <f t="shared" si="7"/>
        <v>0</v>
      </c>
      <c r="R14" s="121">
        <f t="shared" si="7"/>
        <v>0</v>
      </c>
      <c r="S14" s="49">
        <f t="shared" si="7"/>
        <v>0</v>
      </c>
      <c r="T14" s="49">
        <f t="shared" si="7"/>
        <v>0</v>
      </c>
      <c r="U14" s="121">
        <f t="shared" si="7"/>
        <v>0</v>
      </c>
      <c r="V14" s="121">
        <f t="shared" si="7"/>
        <v>0</v>
      </c>
      <c r="W14" s="121">
        <f t="shared" si="7"/>
        <v>0</v>
      </c>
      <c r="X14" s="121">
        <f t="shared" si="7"/>
        <v>0</v>
      </c>
      <c r="Y14" s="56">
        <f t="shared" si="7"/>
        <v>0</v>
      </c>
      <c r="Z14" s="56">
        <f t="shared" si="7"/>
        <v>0</v>
      </c>
      <c r="AA14" s="121">
        <f t="shared" si="7"/>
        <v>0</v>
      </c>
      <c r="AB14" s="121">
        <f t="shared" si="7"/>
        <v>0</v>
      </c>
      <c r="AC14" s="121">
        <f t="shared" si="7"/>
        <v>0</v>
      </c>
      <c r="AD14" s="121">
        <f t="shared" si="7"/>
        <v>0</v>
      </c>
      <c r="AE14" s="49">
        <f t="shared" si="7"/>
        <v>0</v>
      </c>
      <c r="AF14" s="49">
        <f t="shared" si="7"/>
        <v>0</v>
      </c>
      <c r="AG14" s="121">
        <f t="shared" si="7"/>
        <v>0</v>
      </c>
      <c r="AH14" s="121">
        <f t="shared" si="7"/>
        <v>0</v>
      </c>
      <c r="AI14" s="121">
        <f t="shared" si="7"/>
        <v>0</v>
      </c>
      <c r="AJ14" s="113"/>
      <c r="AK14" s="113"/>
      <c r="AL14" s="113"/>
      <c r="AM14" s="113"/>
      <c r="AN14" s="114" t="s">
        <v>156</v>
      </c>
      <c r="AO14" s="122">
        <f>AP14+AQ14</f>
        <v>2629</v>
      </c>
      <c r="AP14" s="122">
        <v>2390</v>
      </c>
      <c r="AQ14" s="122">
        <v>239</v>
      </c>
      <c r="AS14" s="114" t="s">
        <v>164</v>
      </c>
      <c r="AT14" s="113"/>
      <c r="AU14" s="113"/>
      <c r="AV14" s="113"/>
      <c r="AW14" s="113"/>
      <c r="AX14" s="113"/>
      <c r="AY14" s="113"/>
      <c r="AZ14" s="113"/>
    </row>
    <row r="15" spans="1:52" s="114" customFormat="1" ht="18.75" customHeight="1" x14ac:dyDescent="0.25">
      <c r="A15" s="115" t="s">
        <v>76</v>
      </c>
      <c r="B15" s="123" t="s">
        <v>93</v>
      </c>
      <c r="C15" s="110"/>
      <c r="D15" s="121">
        <f>D16</f>
        <v>0</v>
      </c>
      <c r="E15" s="121">
        <f t="shared" ref="E15:AI15" si="8">E16</f>
        <v>0</v>
      </c>
      <c r="F15" s="121">
        <f t="shared" si="8"/>
        <v>0</v>
      </c>
      <c r="G15" s="56">
        <f t="shared" si="8"/>
        <v>0</v>
      </c>
      <c r="H15" s="56">
        <f t="shared" si="8"/>
        <v>0</v>
      </c>
      <c r="I15" s="121">
        <f t="shared" si="8"/>
        <v>0</v>
      </c>
      <c r="J15" s="121">
        <f t="shared" si="8"/>
        <v>0</v>
      </c>
      <c r="K15" s="121">
        <f t="shared" si="8"/>
        <v>0</v>
      </c>
      <c r="L15" s="121">
        <f t="shared" si="8"/>
        <v>0</v>
      </c>
      <c r="M15" s="56">
        <f t="shared" si="8"/>
        <v>0</v>
      </c>
      <c r="N15" s="56">
        <f t="shared" si="8"/>
        <v>0</v>
      </c>
      <c r="O15" s="121">
        <f t="shared" si="8"/>
        <v>0</v>
      </c>
      <c r="P15" s="121">
        <f t="shared" si="8"/>
        <v>0</v>
      </c>
      <c r="Q15" s="121">
        <f t="shared" si="8"/>
        <v>0</v>
      </c>
      <c r="R15" s="121">
        <f t="shared" si="8"/>
        <v>0</v>
      </c>
      <c r="S15" s="49">
        <f t="shared" si="8"/>
        <v>0</v>
      </c>
      <c r="T15" s="49">
        <f t="shared" si="8"/>
        <v>0</v>
      </c>
      <c r="U15" s="121">
        <f t="shared" si="8"/>
        <v>0</v>
      </c>
      <c r="V15" s="121">
        <f t="shared" si="8"/>
        <v>0</v>
      </c>
      <c r="W15" s="121">
        <f t="shared" si="8"/>
        <v>0</v>
      </c>
      <c r="X15" s="121">
        <f t="shared" si="8"/>
        <v>0</v>
      </c>
      <c r="Y15" s="56">
        <f t="shared" si="8"/>
        <v>0</v>
      </c>
      <c r="Z15" s="56">
        <f t="shared" si="8"/>
        <v>0</v>
      </c>
      <c r="AA15" s="121">
        <f t="shared" si="8"/>
        <v>0</v>
      </c>
      <c r="AB15" s="121">
        <f t="shared" si="8"/>
        <v>0</v>
      </c>
      <c r="AC15" s="121">
        <f t="shared" si="8"/>
        <v>0</v>
      </c>
      <c r="AD15" s="121">
        <f t="shared" si="8"/>
        <v>0</v>
      </c>
      <c r="AE15" s="49">
        <f t="shared" si="8"/>
        <v>0</v>
      </c>
      <c r="AF15" s="49">
        <f t="shared" si="8"/>
        <v>0</v>
      </c>
      <c r="AG15" s="121">
        <f t="shared" si="8"/>
        <v>0</v>
      </c>
      <c r="AH15" s="121">
        <f t="shared" si="8"/>
        <v>0</v>
      </c>
      <c r="AI15" s="121">
        <f t="shared" si="8"/>
        <v>0</v>
      </c>
      <c r="AJ15" s="113"/>
      <c r="AK15" s="113"/>
      <c r="AL15" s="113"/>
      <c r="AM15" s="113"/>
      <c r="AN15" s="114" t="s">
        <v>155</v>
      </c>
      <c r="AO15" s="153">
        <f>SUM(AO10:AO14)</f>
        <v>5552.5</v>
      </c>
      <c r="AP15" s="153">
        <f>SUM(AP10:AP14)</f>
        <v>4859.5</v>
      </c>
      <c r="AQ15" s="153">
        <f>SUM(AQ10:AQ14)</f>
        <v>693</v>
      </c>
      <c r="AR15" s="122"/>
      <c r="AS15" s="122"/>
      <c r="AT15" s="113"/>
      <c r="AU15" s="113"/>
      <c r="AV15" s="113"/>
      <c r="AW15" s="113"/>
      <c r="AX15" s="113"/>
      <c r="AY15" s="113"/>
      <c r="AZ15" s="113"/>
    </row>
    <row r="16" spans="1:52" s="114" customFormat="1" ht="18.75" customHeight="1" x14ac:dyDescent="0.25">
      <c r="A16" s="118">
        <v>1</v>
      </c>
      <c r="B16" s="124" t="s">
        <v>111</v>
      </c>
      <c r="C16" s="110"/>
      <c r="D16" s="121">
        <f t="shared" si="6"/>
        <v>0</v>
      </c>
      <c r="E16" s="111"/>
      <c r="F16" s="111"/>
      <c r="G16" s="48"/>
      <c r="H16" s="48"/>
      <c r="I16" s="111"/>
      <c r="J16" s="125">
        <f>+SUM(J17:J24)</f>
        <v>0</v>
      </c>
      <c r="K16" s="111"/>
      <c r="L16" s="111"/>
      <c r="M16" s="48"/>
      <c r="N16" s="48"/>
      <c r="O16" s="111"/>
      <c r="P16" s="111">
        <f t="shared" si="4"/>
        <v>0</v>
      </c>
      <c r="Q16" s="111"/>
      <c r="R16" s="111"/>
      <c r="S16" s="47"/>
      <c r="T16" s="47"/>
      <c r="U16" s="111"/>
      <c r="V16" s="126">
        <f t="shared" ref="V16" si="9">+SUM(V17:V24)</f>
        <v>0</v>
      </c>
      <c r="W16" s="111"/>
      <c r="X16" s="111"/>
      <c r="Y16" s="48"/>
      <c r="Z16" s="48"/>
      <c r="AA16" s="111"/>
      <c r="AB16" s="126">
        <v>0</v>
      </c>
      <c r="AC16" s="111"/>
      <c r="AD16" s="111"/>
      <c r="AE16" s="47"/>
      <c r="AF16" s="47"/>
      <c r="AG16" s="111"/>
      <c r="AH16" s="111"/>
      <c r="AI16" s="111"/>
      <c r="AJ16" s="113"/>
      <c r="AK16" s="113"/>
      <c r="AL16" s="113"/>
      <c r="AM16" s="113"/>
      <c r="AN16" s="113"/>
      <c r="AO16" s="185"/>
      <c r="AP16" s="185"/>
      <c r="AQ16" s="185"/>
      <c r="AR16" s="99"/>
      <c r="AS16" s="99"/>
      <c r="AT16" s="113"/>
      <c r="AU16" s="113"/>
      <c r="AV16" s="113"/>
      <c r="AW16" s="113"/>
      <c r="AX16" s="113"/>
      <c r="AY16" s="113"/>
      <c r="AZ16" s="113"/>
    </row>
    <row r="17" spans="1:52" s="114" customFormat="1" ht="18.75" customHeight="1" x14ac:dyDescent="0.25">
      <c r="A17" s="115" t="s">
        <v>76</v>
      </c>
      <c r="B17" s="123" t="s">
        <v>77</v>
      </c>
      <c r="C17" s="110"/>
      <c r="D17" s="121">
        <f>SUM(D18:D25)</f>
        <v>0</v>
      </c>
      <c r="E17" s="121">
        <f t="shared" ref="E17:AI17" si="10">SUM(E18:E25)</f>
        <v>0</v>
      </c>
      <c r="F17" s="121">
        <f t="shared" si="10"/>
        <v>0</v>
      </c>
      <c r="G17" s="56">
        <f t="shared" si="10"/>
        <v>0</v>
      </c>
      <c r="H17" s="56">
        <f t="shared" si="10"/>
        <v>0</v>
      </c>
      <c r="I17" s="121">
        <f t="shared" si="10"/>
        <v>0</v>
      </c>
      <c r="J17" s="121">
        <f t="shared" si="10"/>
        <v>0</v>
      </c>
      <c r="K17" s="121">
        <f t="shared" si="10"/>
        <v>0</v>
      </c>
      <c r="L17" s="121">
        <f t="shared" si="10"/>
        <v>0</v>
      </c>
      <c r="M17" s="56">
        <f t="shared" si="10"/>
        <v>0</v>
      </c>
      <c r="N17" s="56">
        <f t="shared" si="10"/>
        <v>0</v>
      </c>
      <c r="O17" s="121">
        <f t="shared" si="10"/>
        <v>0</v>
      </c>
      <c r="P17" s="121">
        <f t="shared" si="10"/>
        <v>0</v>
      </c>
      <c r="Q17" s="121">
        <f t="shared" si="10"/>
        <v>0</v>
      </c>
      <c r="R17" s="121">
        <f t="shared" si="10"/>
        <v>0</v>
      </c>
      <c r="S17" s="49">
        <f t="shared" si="10"/>
        <v>0</v>
      </c>
      <c r="T17" s="49">
        <f t="shared" si="10"/>
        <v>0</v>
      </c>
      <c r="U17" s="121">
        <f t="shared" si="10"/>
        <v>0</v>
      </c>
      <c r="V17" s="121">
        <f t="shared" si="10"/>
        <v>0</v>
      </c>
      <c r="W17" s="121">
        <f t="shared" si="10"/>
        <v>0</v>
      </c>
      <c r="X17" s="121">
        <f t="shared" si="10"/>
        <v>0</v>
      </c>
      <c r="Y17" s="56">
        <f t="shared" si="10"/>
        <v>0</v>
      </c>
      <c r="Z17" s="56">
        <f t="shared" si="10"/>
        <v>0</v>
      </c>
      <c r="AA17" s="121">
        <f t="shared" si="10"/>
        <v>0</v>
      </c>
      <c r="AB17" s="121">
        <f t="shared" si="10"/>
        <v>0</v>
      </c>
      <c r="AC17" s="121">
        <f t="shared" si="10"/>
        <v>0</v>
      </c>
      <c r="AD17" s="121">
        <f t="shared" si="10"/>
        <v>0</v>
      </c>
      <c r="AE17" s="49">
        <f t="shared" si="10"/>
        <v>0</v>
      </c>
      <c r="AF17" s="49">
        <f t="shared" si="10"/>
        <v>0</v>
      </c>
      <c r="AG17" s="121">
        <f t="shared" si="10"/>
        <v>0</v>
      </c>
      <c r="AH17" s="121">
        <f t="shared" si="10"/>
        <v>0</v>
      </c>
      <c r="AI17" s="121">
        <f t="shared" si="10"/>
        <v>0</v>
      </c>
      <c r="AJ17" s="113"/>
      <c r="AK17" s="113"/>
      <c r="AL17" s="113"/>
      <c r="AM17" s="113"/>
      <c r="AN17" s="113"/>
      <c r="AO17" s="113">
        <f>AO13+AO14</f>
        <v>2670</v>
      </c>
      <c r="AP17" s="99"/>
      <c r="AQ17" s="99"/>
      <c r="AR17" s="247"/>
      <c r="AS17" s="247"/>
      <c r="AT17" s="113"/>
      <c r="AU17" s="113"/>
      <c r="AV17" s="113"/>
      <c r="AW17" s="113"/>
      <c r="AX17" s="113"/>
      <c r="AY17" s="113"/>
      <c r="AZ17" s="113"/>
    </row>
    <row r="18" spans="1:52" s="114" customFormat="1" ht="18.75" customHeight="1" x14ac:dyDescent="0.25">
      <c r="A18" s="118">
        <v>1</v>
      </c>
      <c r="B18" s="127" t="s">
        <v>78</v>
      </c>
      <c r="C18" s="110"/>
      <c r="D18" s="121">
        <f t="shared" si="6"/>
        <v>0</v>
      </c>
      <c r="E18" s="111"/>
      <c r="F18" s="111"/>
      <c r="G18" s="48"/>
      <c r="H18" s="48"/>
      <c r="I18" s="111"/>
      <c r="J18" s="29"/>
      <c r="K18" s="111"/>
      <c r="L18" s="111"/>
      <c r="M18" s="48"/>
      <c r="N18" s="48"/>
      <c r="O18" s="111"/>
      <c r="P18" s="111">
        <f t="shared" si="4"/>
        <v>0</v>
      </c>
      <c r="Q18" s="111"/>
      <c r="R18" s="111"/>
      <c r="S18" s="47"/>
      <c r="T18" s="47"/>
      <c r="U18" s="111"/>
      <c r="V18" s="93"/>
      <c r="W18" s="111"/>
      <c r="X18" s="111"/>
      <c r="Y18" s="48"/>
      <c r="Z18" s="48"/>
      <c r="AA18" s="111"/>
      <c r="AB18" s="93">
        <v>0</v>
      </c>
      <c r="AC18" s="111"/>
      <c r="AD18" s="111"/>
      <c r="AE18" s="47"/>
      <c r="AF18" s="47"/>
      <c r="AG18" s="111"/>
      <c r="AH18" s="111"/>
      <c r="AI18" s="111"/>
      <c r="AJ18" s="113"/>
      <c r="AK18" s="113"/>
      <c r="AL18" s="113"/>
      <c r="AM18" s="113"/>
      <c r="AN18" s="113"/>
      <c r="AO18" s="113"/>
      <c r="AP18" s="99"/>
      <c r="AQ18" s="99"/>
      <c r="AR18" s="113"/>
      <c r="AS18" s="113"/>
      <c r="AT18" s="113"/>
      <c r="AU18" s="113"/>
      <c r="AV18" s="113"/>
      <c r="AW18" s="113"/>
      <c r="AX18" s="113"/>
      <c r="AY18" s="113"/>
      <c r="AZ18" s="113"/>
    </row>
    <row r="19" spans="1:52" s="114" customFormat="1" ht="18.75" customHeight="1" x14ac:dyDescent="0.25">
      <c r="A19" s="118">
        <v>2</v>
      </c>
      <c r="B19" s="127" t="s">
        <v>90</v>
      </c>
      <c r="C19" s="110"/>
      <c r="D19" s="121">
        <f t="shared" si="6"/>
        <v>0</v>
      </c>
      <c r="E19" s="111"/>
      <c r="F19" s="111"/>
      <c r="G19" s="48"/>
      <c r="H19" s="48"/>
      <c r="I19" s="111"/>
      <c r="J19" s="29"/>
      <c r="K19" s="56">
        <f>Q19+W19</f>
        <v>0</v>
      </c>
      <c r="L19" s="111"/>
      <c r="M19" s="48"/>
      <c r="N19" s="48"/>
      <c r="O19" s="111"/>
      <c r="P19" s="111">
        <f t="shared" si="4"/>
        <v>0</v>
      </c>
      <c r="Q19" s="111"/>
      <c r="R19" s="111"/>
      <c r="S19" s="47"/>
      <c r="T19" s="47"/>
      <c r="U19" s="111"/>
      <c r="V19" s="93"/>
      <c r="W19" s="111"/>
      <c r="X19" s="111"/>
      <c r="Y19" s="48"/>
      <c r="Z19" s="48"/>
      <c r="AA19" s="111"/>
      <c r="AB19" s="93">
        <v>0</v>
      </c>
      <c r="AC19" s="111"/>
      <c r="AD19" s="111"/>
      <c r="AE19" s="47"/>
      <c r="AF19" s="47"/>
      <c r="AG19" s="111"/>
      <c r="AH19" s="111"/>
      <c r="AI19" s="111"/>
      <c r="AJ19" s="113"/>
      <c r="AK19" s="113"/>
      <c r="AL19" s="113"/>
      <c r="AM19" s="113"/>
      <c r="AN19" s="113"/>
      <c r="AO19" s="113"/>
      <c r="AP19" s="113"/>
      <c r="AQ19" s="113"/>
      <c r="AR19" s="113"/>
      <c r="AS19" s="113"/>
      <c r="AT19" s="113"/>
      <c r="AU19" s="113"/>
      <c r="AV19" s="113"/>
      <c r="AW19" s="113"/>
      <c r="AX19" s="113"/>
      <c r="AY19" s="113"/>
      <c r="AZ19" s="113"/>
    </row>
    <row r="20" spans="1:52" s="114" customFormat="1" ht="18.75" customHeight="1" x14ac:dyDescent="0.25">
      <c r="A20" s="118">
        <v>3</v>
      </c>
      <c r="B20" s="127" t="s">
        <v>85</v>
      </c>
      <c r="C20" s="110"/>
      <c r="D20" s="121">
        <f t="shared" si="6"/>
        <v>0</v>
      </c>
      <c r="E20" s="111"/>
      <c r="F20" s="111"/>
      <c r="G20" s="48"/>
      <c r="H20" s="48"/>
      <c r="I20" s="111"/>
      <c r="J20" s="29"/>
      <c r="K20" s="111"/>
      <c r="L20" s="111"/>
      <c r="M20" s="48"/>
      <c r="N20" s="48"/>
      <c r="O20" s="111"/>
      <c r="P20" s="111">
        <f t="shared" si="4"/>
        <v>0</v>
      </c>
      <c r="Q20" s="111"/>
      <c r="R20" s="111"/>
      <c r="S20" s="47"/>
      <c r="T20" s="47"/>
      <c r="U20" s="111"/>
      <c r="V20" s="93"/>
      <c r="W20" s="111"/>
      <c r="X20" s="111"/>
      <c r="Y20" s="48"/>
      <c r="Z20" s="48"/>
      <c r="AA20" s="111"/>
      <c r="AB20" s="93">
        <v>0</v>
      </c>
      <c r="AC20" s="111"/>
      <c r="AD20" s="111"/>
      <c r="AE20" s="47"/>
      <c r="AF20" s="47"/>
      <c r="AG20" s="111"/>
      <c r="AH20" s="111"/>
      <c r="AI20" s="111"/>
      <c r="AJ20" s="113"/>
      <c r="AK20" s="113"/>
      <c r="AL20" s="113"/>
      <c r="AM20" s="113"/>
      <c r="AN20" s="113"/>
      <c r="AO20" s="113"/>
      <c r="AP20" s="113"/>
      <c r="AQ20" s="113"/>
      <c r="AR20" s="113"/>
      <c r="AS20" s="113"/>
      <c r="AT20" s="113"/>
      <c r="AU20" s="113"/>
      <c r="AV20" s="113"/>
      <c r="AW20" s="113"/>
      <c r="AX20" s="113"/>
      <c r="AY20" s="113"/>
      <c r="AZ20" s="113"/>
    </row>
    <row r="21" spans="1:52" s="114" customFormat="1" ht="18.75" customHeight="1" x14ac:dyDescent="0.25">
      <c r="A21" s="118">
        <v>4</v>
      </c>
      <c r="B21" s="127" t="s">
        <v>81</v>
      </c>
      <c r="C21" s="110"/>
      <c r="D21" s="121">
        <f t="shared" si="6"/>
        <v>0</v>
      </c>
      <c r="E21" s="111"/>
      <c r="F21" s="111"/>
      <c r="G21" s="48"/>
      <c r="H21" s="48"/>
      <c r="I21" s="111"/>
      <c r="J21" s="29"/>
      <c r="K21" s="111"/>
      <c r="L21" s="111"/>
      <c r="M21" s="48"/>
      <c r="N21" s="48"/>
      <c r="O21" s="111"/>
      <c r="P21" s="111">
        <f t="shared" si="4"/>
        <v>0</v>
      </c>
      <c r="Q21" s="111"/>
      <c r="R21" s="111"/>
      <c r="S21" s="47"/>
      <c r="T21" s="47"/>
      <c r="U21" s="111"/>
      <c r="V21" s="93"/>
      <c r="W21" s="111"/>
      <c r="X21" s="111"/>
      <c r="Y21" s="48"/>
      <c r="Z21" s="48"/>
      <c r="AA21" s="111"/>
      <c r="AB21" s="93">
        <v>0</v>
      </c>
      <c r="AC21" s="111"/>
      <c r="AD21" s="111"/>
      <c r="AE21" s="47"/>
      <c r="AF21" s="47"/>
      <c r="AG21" s="111"/>
      <c r="AH21" s="111"/>
      <c r="AI21" s="111"/>
      <c r="AJ21" s="113"/>
      <c r="AK21" s="113"/>
      <c r="AL21" s="113"/>
      <c r="AM21" s="113"/>
      <c r="AN21" s="113"/>
      <c r="AO21" s="113"/>
      <c r="AP21" s="113"/>
      <c r="AQ21" s="113"/>
      <c r="AR21" s="113"/>
      <c r="AS21" s="113"/>
      <c r="AT21" s="113"/>
      <c r="AU21" s="113"/>
      <c r="AV21" s="113"/>
      <c r="AW21" s="113"/>
      <c r="AX21" s="113"/>
      <c r="AY21" s="113"/>
      <c r="AZ21" s="113"/>
    </row>
    <row r="22" spans="1:52" s="114" customFormat="1" ht="18.75" customHeight="1" x14ac:dyDescent="0.25">
      <c r="A22" s="118">
        <v>5</v>
      </c>
      <c r="B22" s="127" t="s">
        <v>114</v>
      </c>
      <c r="C22" s="110"/>
      <c r="D22" s="121">
        <f t="shared" si="6"/>
        <v>0</v>
      </c>
      <c r="E22" s="111"/>
      <c r="F22" s="111"/>
      <c r="G22" s="48"/>
      <c r="H22" s="48"/>
      <c r="I22" s="111"/>
      <c r="J22" s="29"/>
      <c r="K22" s="111"/>
      <c r="L22" s="111"/>
      <c r="M22" s="48"/>
      <c r="N22" s="48"/>
      <c r="O22" s="111"/>
      <c r="P22" s="111">
        <f t="shared" si="4"/>
        <v>0</v>
      </c>
      <c r="Q22" s="111"/>
      <c r="R22" s="111"/>
      <c r="S22" s="47"/>
      <c r="T22" s="47"/>
      <c r="U22" s="111"/>
      <c r="V22" s="93"/>
      <c r="W22" s="111"/>
      <c r="X22" s="111"/>
      <c r="Y22" s="48"/>
      <c r="Z22" s="48"/>
      <c r="AA22" s="111"/>
      <c r="AB22" s="93">
        <v>0</v>
      </c>
      <c r="AC22" s="111"/>
      <c r="AD22" s="111"/>
      <c r="AE22" s="47"/>
      <c r="AF22" s="47"/>
      <c r="AG22" s="111"/>
      <c r="AH22" s="111"/>
      <c r="AI22" s="111"/>
      <c r="AJ22" s="113"/>
      <c r="AK22" s="113"/>
      <c r="AL22" s="113"/>
      <c r="AM22" s="113"/>
      <c r="AN22" s="113"/>
      <c r="AO22" s="113"/>
      <c r="AP22" s="113"/>
      <c r="AQ22" s="113">
        <f>AO11+AO12</f>
        <v>2707.5</v>
      </c>
      <c r="AR22" s="113"/>
      <c r="AS22" s="113"/>
      <c r="AT22" s="113"/>
      <c r="AU22" s="113"/>
      <c r="AV22" s="113"/>
      <c r="AW22" s="113"/>
      <c r="AX22" s="113"/>
      <c r="AY22" s="113"/>
      <c r="AZ22" s="113"/>
    </row>
    <row r="23" spans="1:52" s="114" customFormat="1" ht="18.75" customHeight="1" x14ac:dyDescent="0.25">
      <c r="A23" s="118">
        <v>6</v>
      </c>
      <c r="B23" s="127" t="s">
        <v>91</v>
      </c>
      <c r="C23" s="110"/>
      <c r="D23" s="121">
        <f t="shared" si="6"/>
        <v>0</v>
      </c>
      <c r="E23" s="111"/>
      <c r="F23" s="111"/>
      <c r="G23" s="48"/>
      <c r="H23" s="48"/>
      <c r="I23" s="111"/>
      <c r="J23" s="56">
        <f>P23+V23</f>
        <v>0</v>
      </c>
      <c r="K23" s="111"/>
      <c r="L23" s="111"/>
      <c r="M23" s="48"/>
      <c r="N23" s="48"/>
      <c r="O23" s="111"/>
      <c r="P23" s="111">
        <f t="shared" si="4"/>
        <v>0</v>
      </c>
      <c r="Q23" s="111"/>
      <c r="R23" s="111"/>
      <c r="S23" s="47"/>
      <c r="T23" s="47"/>
      <c r="U23" s="111"/>
      <c r="V23" s="93"/>
      <c r="W23" s="111"/>
      <c r="X23" s="111"/>
      <c r="Y23" s="48"/>
      <c r="Z23" s="48"/>
      <c r="AA23" s="111"/>
      <c r="AB23" s="93">
        <v>0</v>
      </c>
      <c r="AC23" s="111"/>
      <c r="AD23" s="111"/>
      <c r="AE23" s="47"/>
      <c r="AF23" s="47"/>
      <c r="AG23" s="111"/>
      <c r="AH23" s="111"/>
      <c r="AI23" s="111"/>
      <c r="AJ23" s="113"/>
      <c r="AK23" s="113"/>
      <c r="AL23" s="113"/>
      <c r="AM23" s="113"/>
      <c r="AN23" s="113"/>
      <c r="AO23" s="113"/>
      <c r="AP23" s="113"/>
      <c r="AQ23" s="113"/>
      <c r="AR23" s="113"/>
      <c r="AS23" s="113"/>
      <c r="AT23" s="113"/>
      <c r="AU23" s="113"/>
      <c r="AV23" s="113"/>
      <c r="AW23" s="113"/>
      <c r="AX23" s="113"/>
      <c r="AY23" s="113"/>
      <c r="AZ23" s="113"/>
    </row>
    <row r="24" spans="1:52" s="114" customFormat="1" ht="18.75" customHeight="1" x14ac:dyDescent="0.25">
      <c r="A24" s="118">
        <v>7</v>
      </c>
      <c r="B24" s="127" t="s">
        <v>115</v>
      </c>
      <c r="C24" s="110"/>
      <c r="D24" s="121">
        <f t="shared" si="6"/>
        <v>0</v>
      </c>
      <c r="E24" s="111"/>
      <c r="F24" s="111"/>
      <c r="G24" s="48"/>
      <c r="H24" s="48"/>
      <c r="I24" s="111"/>
      <c r="J24" s="29"/>
      <c r="K24" s="111"/>
      <c r="L24" s="111"/>
      <c r="M24" s="48"/>
      <c r="N24" s="48"/>
      <c r="O24" s="111"/>
      <c r="P24" s="111">
        <f t="shared" si="4"/>
        <v>0</v>
      </c>
      <c r="Q24" s="111"/>
      <c r="R24" s="111"/>
      <c r="S24" s="47"/>
      <c r="T24" s="47"/>
      <c r="U24" s="111"/>
      <c r="V24" s="93"/>
      <c r="W24" s="111"/>
      <c r="X24" s="111"/>
      <c r="Y24" s="48"/>
      <c r="Z24" s="48"/>
      <c r="AA24" s="111"/>
      <c r="AB24" s="93">
        <v>0</v>
      </c>
      <c r="AC24" s="111"/>
      <c r="AD24" s="111"/>
      <c r="AE24" s="47"/>
      <c r="AF24" s="47"/>
      <c r="AG24" s="111"/>
      <c r="AH24" s="111"/>
      <c r="AI24" s="111"/>
      <c r="AJ24" s="113"/>
      <c r="AK24" s="113"/>
      <c r="AL24" s="113"/>
      <c r="AM24" s="113"/>
      <c r="AN24" s="113"/>
      <c r="AO24" s="113"/>
      <c r="AP24" s="113"/>
      <c r="AQ24" s="113"/>
      <c r="AR24" s="113"/>
      <c r="AS24" s="113"/>
      <c r="AT24" s="113"/>
      <c r="AU24" s="113"/>
      <c r="AV24" s="113"/>
      <c r="AW24" s="113"/>
      <c r="AX24" s="113"/>
      <c r="AY24" s="113"/>
      <c r="AZ24" s="113"/>
    </row>
    <row r="25" spans="1:52" s="114" customFormat="1" ht="18.75" customHeight="1" x14ac:dyDescent="0.25">
      <c r="A25" s="118">
        <v>8</v>
      </c>
      <c r="B25" s="127" t="s">
        <v>95</v>
      </c>
      <c r="C25" s="110"/>
      <c r="D25" s="121">
        <f t="shared" si="6"/>
        <v>0</v>
      </c>
      <c r="E25" s="111"/>
      <c r="F25" s="111"/>
      <c r="G25" s="48"/>
      <c r="H25" s="48"/>
      <c r="I25" s="111"/>
      <c r="J25" s="125">
        <f t="shared" ref="J25:U26" si="11">J26</f>
        <v>0</v>
      </c>
      <c r="K25" s="111"/>
      <c r="L25" s="111"/>
      <c r="M25" s="48"/>
      <c r="N25" s="48"/>
      <c r="O25" s="111"/>
      <c r="P25" s="111">
        <f t="shared" si="4"/>
        <v>0</v>
      </c>
      <c r="Q25" s="111"/>
      <c r="R25" s="111"/>
      <c r="S25" s="47"/>
      <c r="T25" s="47"/>
      <c r="U25" s="111"/>
      <c r="V25" s="126">
        <f t="shared" ref="V25:AH26" si="12">V26</f>
        <v>0</v>
      </c>
      <c r="W25" s="111"/>
      <c r="X25" s="111"/>
      <c r="Y25" s="48"/>
      <c r="Z25" s="48"/>
      <c r="AA25" s="111"/>
      <c r="AB25" s="126">
        <v>0</v>
      </c>
      <c r="AC25" s="111"/>
      <c r="AD25" s="111"/>
      <c r="AE25" s="47"/>
      <c r="AF25" s="47"/>
      <c r="AG25" s="111"/>
      <c r="AH25" s="111"/>
      <c r="AI25" s="111"/>
      <c r="AJ25" s="113"/>
      <c r="AK25" s="113"/>
      <c r="AL25" s="113"/>
      <c r="AM25" s="113"/>
      <c r="AN25" s="113"/>
      <c r="AO25" s="113"/>
      <c r="AP25" s="113"/>
      <c r="AQ25" s="113"/>
      <c r="AR25" s="113"/>
      <c r="AS25" s="113"/>
      <c r="AT25" s="113"/>
      <c r="AU25" s="113"/>
      <c r="AV25" s="113"/>
      <c r="AW25" s="113"/>
      <c r="AX25" s="113"/>
      <c r="AY25" s="113"/>
      <c r="AZ25" s="113"/>
    </row>
    <row r="26" spans="1:52" s="114" customFormat="1" ht="31.5" customHeight="1" x14ac:dyDescent="0.25">
      <c r="A26" s="128" t="s">
        <v>88</v>
      </c>
      <c r="B26" s="116" t="s">
        <v>120</v>
      </c>
      <c r="C26" s="110"/>
      <c r="D26" s="121">
        <f>D27</f>
        <v>0</v>
      </c>
      <c r="E26" s="121">
        <f t="shared" ref="E26:I26" si="13">E27</f>
        <v>0</v>
      </c>
      <c r="F26" s="121">
        <f t="shared" si="13"/>
        <v>0</v>
      </c>
      <c r="G26" s="56">
        <f t="shared" si="13"/>
        <v>0</v>
      </c>
      <c r="H26" s="56">
        <f t="shared" si="13"/>
        <v>0</v>
      </c>
      <c r="I26" s="121">
        <f t="shared" si="13"/>
        <v>0</v>
      </c>
      <c r="J26" s="121">
        <f t="shared" si="11"/>
        <v>0</v>
      </c>
      <c r="K26" s="121">
        <f t="shared" si="11"/>
        <v>0</v>
      </c>
      <c r="L26" s="121">
        <f t="shared" si="11"/>
        <v>0</v>
      </c>
      <c r="M26" s="56">
        <f t="shared" si="11"/>
        <v>0</v>
      </c>
      <c r="N26" s="56">
        <f t="shared" si="11"/>
        <v>0</v>
      </c>
      <c r="O26" s="121">
        <f t="shared" si="11"/>
        <v>0</v>
      </c>
      <c r="P26" s="121">
        <f t="shared" si="11"/>
        <v>0</v>
      </c>
      <c r="Q26" s="121">
        <f t="shared" si="11"/>
        <v>0</v>
      </c>
      <c r="R26" s="121">
        <f t="shared" si="11"/>
        <v>0</v>
      </c>
      <c r="S26" s="49">
        <f t="shared" si="11"/>
        <v>0</v>
      </c>
      <c r="T26" s="49">
        <f t="shared" si="11"/>
        <v>0</v>
      </c>
      <c r="U26" s="121">
        <f t="shared" si="11"/>
        <v>0</v>
      </c>
      <c r="V26" s="121">
        <f t="shared" si="12"/>
        <v>0</v>
      </c>
      <c r="W26" s="121">
        <f t="shared" si="12"/>
        <v>0</v>
      </c>
      <c r="X26" s="121">
        <f t="shared" si="12"/>
        <v>0</v>
      </c>
      <c r="Y26" s="56">
        <f t="shared" si="12"/>
        <v>0</v>
      </c>
      <c r="Z26" s="56">
        <f t="shared" si="12"/>
        <v>0</v>
      </c>
      <c r="AA26" s="121">
        <f t="shared" si="12"/>
        <v>0</v>
      </c>
      <c r="AB26" s="121">
        <f t="shared" si="12"/>
        <v>0</v>
      </c>
      <c r="AC26" s="121">
        <f t="shared" si="12"/>
        <v>0</v>
      </c>
      <c r="AD26" s="121">
        <f t="shared" si="12"/>
        <v>0</v>
      </c>
      <c r="AE26" s="49">
        <f t="shared" si="12"/>
        <v>0</v>
      </c>
      <c r="AF26" s="49">
        <f t="shared" si="12"/>
        <v>0</v>
      </c>
      <c r="AG26" s="121">
        <f t="shared" si="12"/>
        <v>0</v>
      </c>
      <c r="AH26" s="121">
        <f t="shared" si="12"/>
        <v>0</v>
      </c>
      <c r="AI26" s="111"/>
      <c r="AJ26" s="113"/>
      <c r="AK26" s="113"/>
      <c r="AL26" s="113"/>
      <c r="AM26" s="113"/>
      <c r="AN26" s="113"/>
      <c r="AO26" s="113"/>
      <c r="AP26" s="113"/>
      <c r="AQ26" s="113"/>
      <c r="AR26" s="113"/>
      <c r="AS26" s="113"/>
      <c r="AT26" s="113"/>
      <c r="AU26" s="113"/>
      <c r="AV26" s="113"/>
      <c r="AW26" s="113"/>
      <c r="AX26" s="113"/>
      <c r="AY26" s="113"/>
      <c r="AZ26" s="113"/>
    </row>
    <row r="27" spans="1:52" s="114" customFormat="1" ht="25.5" customHeight="1" x14ac:dyDescent="0.25">
      <c r="A27" s="128" t="s">
        <v>101</v>
      </c>
      <c r="B27" s="116" t="s">
        <v>121</v>
      </c>
      <c r="C27" s="110"/>
      <c r="D27" s="121">
        <f>D28+D30</f>
        <v>0</v>
      </c>
      <c r="E27" s="121">
        <f t="shared" ref="E27:AH27" si="14">E28+E30</f>
        <v>0</v>
      </c>
      <c r="F27" s="121">
        <f t="shared" si="14"/>
        <v>0</v>
      </c>
      <c r="G27" s="56">
        <f t="shared" si="14"/>
        <v>0</v>
      </c>
      <c r="H27" s="56">
        <f t="shared" si="14"/>
        <v>0</v>
      </c>
      <c r="I27" s="121">
        <f t="shared" si="14"/>
        <v>0</v>
      </c>
      <c r="J27" s="121">
        <f t="shared" si="14"/>
        <v>0</v>
      </c>
      <c r="K27" s="121">
        <f t="shared" si="14"/>
        <v>0</v>
      </c>
      <c r="L27" s="121">
        <f t="shared" si="14"/>
        <v>0</v>
      </c>
      <c r="M27" s="56">
        <f t="shared" si="14"/>
        <v>0</v>
      </c>
      <c r="N27" s="56">
        <f t="shared" si="14"/>
        <v>0</v>
      </c>
      <c r="O27" s="121">
        <f t="shared" si="14"/>
        <v>0</v>
      </c>
      <c r="P27" s="121">
        <f t="shared" si="14"/>
        <v>0</v>
      </c>
      <c r="Q27" s="121">
        <f t="shared" si="14"/>
        <v>0</v>
      </c>
      <c r="R27" s="121">
        <f t="shared" si="14"/>
        <v>0</v>
      </c>
      <c r="S27" s="49">
        <f t="shared" si="14"/>
        <v>0</v>
      </c>
      <c r="T27" s="49">
        <f t="shared" si="14"/>
        <v>0</v>
      </c>
      <c r="U27" s="121">
        <f t="shared" si="14"/>
        <v>0</v>
      </c>
      <c r="V27" s="121">
        <f t="shared" si="14"/>
        <v>0</v>
      </c>
      <c r="W27" s="121">
        <f t="shared" si="14"/>
        <v>0</v>
      </c>
      <c r="X27" s="121">
        <f t="shared" si="14"/>
        <v>0</v>
      </c>
      <c r="Y27" s="56">
        <f t="shared" si="14"/>
        <v>0</v>
      </c>
      <c r="Z27" s="56">
        <f t="shared" si="14"/>
        <v>0</v>
      </c>
      <c r="AA27" s="121">
        <f t="shared" si="14"/>
        <v>0</v>
      </c>
      <c r="AB27" s="121">
        <f t="shared" si="14"/>
        <v>0</v>
      </c>
      <c r="AC27" s="121">
        <f t="shared" si="14"/>
        <v>0</v>
      </c>
      <c r="AD27" s="121">
        <f t="shared" si="14"/>
        <v>0</v>
      </c>
      <c r="AE27" s="49">
        <f t="shared" si="14"/>
        <v>0</v>
      </c>
      <c r="AF27" s="49">
        <f t="shared" si="14"/>
        <v>0</v>
      </c>
      <c r="AG27" s="121">
        <f t="shared" si="14"/>
        <v>0</v>
      </c>
      <c r="AH27" s="121">
        <f t="shared" si="14"/>
        <v>0</v>
      </c>
      <c r="AI27" s="111"/>
      <c r="AJ27" s="113"/>
      <c r="AK27" s="113"/>
      <c r="AL27" s="113"/>
      <c r="AM27" s="113"/>
      <c r="AN27" s="113"/>
      <c r="AO27" s="113"/>
      <c r="AP27" s="113"/>
      <c r="AQ27" s="113"/>
      <c r="AR27" s="113"/>
      <c r="AS27" s="113"/>
      <c r="AT27" s="113"/>
      <c r="AU27" s="113"/>
      <c r="AV27" s="113"/>
      <c r="AW27" s="113"/>
      <c r="AX27" s="113"/>
      <c r="AY27" s="113"/>
      <c r="AZ27" s="113"/>
    </row>
    <row r="28" spans="1:52" s="114" customFormat="1" ht="18.75" customHeight="1" x14ac:dyDescent="0.25">
      <c r="A28" s="128" t="s">
        <v>76</v>
      </c>
      <c r="B28" s="123" t="str">
        <f>B15</f>
        <v>Các Sở, ban, ngành</v>
      </c>
      <c r="C28" s="110"/>
      <c r="D28" s="121">
        <f t="shared" si="6"/>
        <v>0</v>
      </c>
      <c r="E28" s="121">
        <f t="shared" ref="E28" si="15">K28+Q28</f>
        <v>0</v>
      </c>
      <c r="F28" s="121">
        <f t="shared" ref="F28" si="16">L28+R28</f>
        <v>0</v>
      </c>
      <c r="G28" s="56">
        <f t="shared" ref="G28" si="17">M28+S28</f>
        <v>0</v>
      </c>
      <c r="H28" s="56">
        <f t="shared" ref="H28" si="18">N28+T28</f>
        <v>0</v>
      </c>
      <c r="I28" s="121">
        <f t="shared" ref="I28" si="19">O28+U28</f>
        <v>0</v>
      </c>
      <c r="J28" s="121">
        <f t="shared" ref="J28" si="20">P28+V28</f>
        <v>0</v>
      </c>
      <c r="K28" s="121">
        <f t="shared" ref="K28" si="21">Q28+W28</f>
        <v>0</v>
      </c>
      <c r="L28" s="121">
        <f t="shared" ref="L28" si="22">R28+X28</f>
        <v>0</v>
      </c>
      <c r="M28" s="56">
        <f t="shared" ref="M28" si="23">S28+Y28</f>
        <v>0</v>
      </c>
      <c r="N28" s="56">
        <f t="shared" ref="N28" si="24">T28+Z28</f>
        <v>0</v>
      </c>
      <c r="O28" s="121">
        <f t="shared" ref="O28" si="25">U28+AA28</f>
        <v>0</v>
      </c>
      <c r="P28" s="121">
        <f t="shared" ref="P28" si="26">V28+AB28</f>
        <v>0</v>
      </c>
      <c r="Q28" s="121">
        <f t="shared" ref="Q28" si="27">W28+AC28</f>
        <v>0</v>
      </c>
      <c r="R28" s="121">
        <f t="shared" ref="R28" si="28">X28+AD28</f>
        <v>0</v>
      </c>
      <c r="S28" s="49">
        <f t="shared" ref="S28" si="29">Y28+AE28</f>
        <v>0</v>
      </c>
      <c r="T28" s="49">
        <f t="shared" ref="T28" si="30">Z28+AF28</f>
        <v>0</v>
      </c>
      <c r="U28" s="121">
        <f t="shared" ref="U28" si="31">AA28+AG28</f>
        <v>0</v>
      </c>
      <c r="V28" s="121">
        <f t="shared" ref="V28" si="32">AB28+AH28</f>
        <v>0</v>
      </c>
      <c r="W28" s="121">
        <f t="shared" ref="W28" si="33">AC28+AI28</f>
        <v>0</v>
      </c>
      <c r="X28" s="121">
        <f t="shared" ref="X28" si="34">AD28+AJ28</f>
        <v>0</v>
      </c>
      <c r="Y28" s="56">
        <f t="shared" ref="Y28" si="35">AE28+AK28</f>
        <v>0</v>
      </c>
      <c r="Z28" s="56">
        <f t="shared" ref="Z28" si="36">AF28+AL28</f>
        <v>0</v>
      </c>
      <c r="AA28" s="121">
        <f t="shared" ref="AA28" si="37">AG28+AM28</f>
        <v>0</v>
      </c>
      <c r="AB28" s="121">
        <f t="shared" ref="AB28" si="38">AH28+AN28</f>
        <v>0</v>
      </c>
      <c r="AC28" s="121">
        <f t="shared" ref="AC28" si="39">AI28+AO28</f>
        <v>0</v>
      </c>
      <c r="AD28" s="121">
        <f t="shared" ref="AD28" si="40">AJ28+AP28</f>
        <v>0</v>
      </c>
      <c r="AE28" s="49">
        <f t="shared" ref="AE28" si="41">AK28+AQ28</f>
        <v>0</v>
      </c>
      <c r="AF28" s="49">
        <f t="shared" ref="AF28" si="42">AL28+AR28</f>
        <v>0</v>
      </c>
      <c r="AG28" s="121">
        <f t="shared" ref="AG28" si="43">AM28+AS28</f>
        <v>0</v>
      </c>
      <c r="AH28" s="121">
        <f t="shared" ref="AH28" si="44">AN28+AT28</f>
        <v>0</v>
      </c>
      <c r="AI28" s="111"/>
      <c r="AJ28" s="113"/>
      <c r="AK28" s="113"/>
      <c r="AL28" s="113"/>
      <c r="AM28" s="113"/>
      <c r="AN28" s="113"/>
      <c r="AO28" s="113"/>
      <c r="AP28" s="113"/>
      <c r="AQ28" s="113"/>
      <c r="AR28" s="113"/>
      <c r="AS28" s="113"/>
      <c r="AT28" s="113"/>
      <c r="AU28" s="113"/>
      <c r="AV28" s="113"/>
      <c r="AW28" s="113"/>
      <c r="AX28" s="113"/>
      <c r="AY28" s="113"/>
      <c r="AZ28" s="113"/>
    </row>
    <row r="29" spans="1:52" s="114" customFormat="1" ht="18.75" customHeight="1" x14ac:dyDescent="0.25">
      <c r="A29" s="129" t="s">
        <v>101</v>
      </c>
      <c r="B29" s="124" t="s">
        <v>116</v>
      </c>
      <c r="C29" s="110"/>
      <c r="D29" s="121">
        <f t="shared" si="6"/>
        <v>0</v>
      </c>
      <c r="E29" s="111"/>
      <c r="F29" s="111"/>
      <c r="G29" s="48"/>
      <c r="H29" s="48"/>
      <c r="I29" s="111"/>
      <c r="J29" s="125">
        <f t="shared" ref="J29" si="45">+SUM(J30:J37)</f>
        <v>0</v>
      </c>
      <c r="K29" s="111"/>
      <c r="L29" s="111"/>
      <c r="M29" s="48"/>
      <c r="N29" s="48"/>
      <c r="O29" s="111"/>
      <c r="P29" s="111">
        <f t="shared" si="4"/>
        <v>0</v>
      </c>
      <c r="Q29" s="111"/>
      <c r="R29" s="111"/>
      <c r="S29" s="47"/>
      <c r="T29" s="47"/>
      <c r="U29" s="111"/>
      <c r="V29" s="126">
        <f t="shared" ref="V29" si="46">+SUM(V30:V37)</f>
        <v>0</v>
      </c>
      <c r="W29" s="111"/>
      <c r="X29" s="111"/>
      <c r="Y29" s="48"/>
      <c r="Z29" s="48"/>
      <c r="AA29" s="111"/>
      <c r="AB29" s="126">
        <v>0</v>
      </c>
      <c r="AC29" s="111"/>
      <c r="AD29" s="111"/>
      <c r="AE29" s="47"/>
      <c r="AF29" s="47"/>
      <c r="AG29" s="111"/>
      <c r="AH29" s="111"/>
      <c r="AI29" s="111"/>
      <c r="AJ29" s="113"/>
      <c r="AK29" s="113"/>
      <c r="AL29" s="113"/>
      <c r="AM29" s="113"/>
      <c r="AN29" s="113"/>
      <c r="AO29" s="113"/>
      <c r="AP29" s="113"/>
      <c r="AQ29" s="113"/>
      <c r="AR29" s="113"/>
      <c r="AS29" s="113"/>
      <c r="AT29" s="113"/>
      <c r="AU29" s="113"/>
      <c r="AV29" s="113"/>
      <c r="AW29" s="113"/>
      <c r="AX29" s="113"/>
      <c r="AY29" s="113"/>
      <c r="AZ29" s="113"/>
    </row>
    <row r="30" spans="1:52" s="114" customFormat="1" ht="18.75" customHeight="1" x14ac:dyDescent="0.25">
      <c r="A30" s="128" t="s">
        <v>76</v>
      </c>
      <c r="B30" s="123" t="str">
        <f>B17</f>
        <v>Phân cấp cho cấp huyện</v>
      </c>
      <c r="C30" s="110"/>
      <c r="D30" s="121">
        <f t="shared" si="6"/>
        <v>0</v>
      </c>
      <c r="E30" s="121">
        <f t="shared" ref="E30" si="47">K30+Q30</f>
        <v>0</v>
      </c>
      <c r="F30" s="121">
        <f t="shared" ref="F30" si="48">L30+R30</f>
        <v>0</v>
      </c>
      <c r="G30" s="56">
        <f t="shared" ref="G30" si="49">M30+S30</f>
        <v>0</v>
      </c>
      <c r="H30" s="56">
        <f t="shared" ref="H30" si="50">N30+T30</f>
        <v>0</v>
      </c>
      <c r="I30" s="121">
        <f t="shared" ref="I30" si="51">O30+U30</f>
        <v>0</v>
      </c>
      <c r="J30" s="121">
        <f t="shared" ref="J30" si="52">P30+V30</f>
        <v>0</v>
      </c>
      <c r="K30" s="121">
        <f t="shared" ref="K30" si="53">Q30+W30</f>
        <v>0</v>
      </c>
      <c r="L30" s="121">
        <f t="shared" ref="L30" si="54">R30+X30</f>
        <v>0</v>
      </c>
      <c r="M30" s="56">
        <f t="shared" ref="M30" si="55">S30+Y30</f>
        <v>0</v>
      </c>
      <c r="N30" s="56">
        <f t="shared" ref="N30" si="56">T30+Z30</f>
        <v>0</v>
      </c>
      <c r="O30" s="121">
        <f t="shared" ref="O30" si="57">U30+AA30</f>
        <v>0</v>
      </c>
      <c r="P30" s="121">
        <f t="shared" si="4"/>
        <v>0</v>
      </c>
      <c r="Q30" s="121">
        <f t="shared" ref="Q30" si="58">W30+AC30</f>
        <v>0</v>
      </c>
      <c r="R30" s="121">
        <f t="shared" ref="R30" si="59">X30+AD30</f>
        <v>0</v>
      </c>
      <c r="S30" s="49">
        <f t="shared" ref="S30" si="60">Y30+AE30</f>
        <v>0</v>
      </c>
      <c r="T30" s="49">
        <f t="shared" ref="T30" si="61">Z30+AF30</f>
        <v>0</v>
      </c>
      <c r="U30" s="121">
        <f t="shared" ref="U30" si="62">AA30+AG30</f>
        <v>0</v>
      </c>
      <c r="V30" s="121">
        <f t="shared" ref="V30" si="63">AB30+AH30</f>
        <v>0</v>
      </c>
      <c r="W30" s="121">
        <f t="shared" ref="W30" si="64">AC30+AI30</f>
        <v>0</v>
      </c>
      <c r="X30" s="121">
        <f t="shared" ref="X30" si="65">AD30+AJ30</f>
        <v>0</v>
      </c>
      <c r="Y30" s="56">
        <f t="shared" ref="Y30" si="66">AE30+AK30</f>
        <v>0</v>
      </c>
      <c r="Z30" s="56">
        <f t="shared" ref="Z30" si="67">AF30+AL30</f>
        <v>0</v>
      </c>
      <c r="AA30" s="121">
        <f t="shared" ref="AA30" si="68">AG30+AM30</f>
        <v>0</v>
      </c>
      <c r="AB30" s="121">
        <f t="shared" ref="AB30" si="69">AH30+AN30</f>
        <v>0</v>
      </c>
      <c r="AC30" s="121">
        <f t="shared" ref="AC30" si="70">AI30+AO30</f>
        <v>0</v>
      </c>
      <c r="AD30" s="121">
        <f t="shared" ref="AD30" si="71">AJ30+AP30</f>
        <v>0</v>
      </c>
      <c r="AE30" s="49">
        <f t="shared" ref="AE30" si="72">AK30+AQ30</f>
        <v>0</v>
      </c>
      <c r="AF30" s="49">
        <f t="shared" ref="AF30" si="73">AL30+AR30</f>
        <v>0</v>
      </c>
      <c r="AG30" s="121">
        <f t="shared" ref="AG30" si="74">AM30+AS30</f>
        <v>0</v>
      </c>
      <c r="AH30" s="121">
        <f t="shared" ref="AH30" si="75">AN30+AT30</f>
        <v>0</v>
      </c>
      <c r="AI30" s="121">
        <f t="shared" ref="AI30" si="76">AO30+AU30</f>
        <v>0</v>
      </c>
      <c r="AJ30" s="113"/>
      <c r="AK30" s="113"/>
      <c r="AL30" s="113"/>
      <c r="AM30" s="113"/>
      <c r="AN30" s="113"/>
      <c r="AO30" s="113"/>
      <c r="AP30" s="113"/>
      <c r="AQ30" s="113"/>
      <c r="AR30" s="113"/>
      <c r="AS30" s="113"/>
      <c r="AT30" s="113"/>
      <c r="AU30" s="113"/>
      <c r="AV30" s="113"/>
      <c r="AW30" s="113"/>
      <c r="AX30" s="113"/>
      <c r="AY30" s="113"/>
      <c r="AZ30" s="113"/>
    </row>
    <row r="31" spans="1:52" s="114" customFormat="1" ht="18.75" customHeight="1" x14ac:dyDescent="0.25">
      <c r="A31" s="129" t="s">
        <v>101</v>
      </c>
      <c r="B31" s="130" t="s">
        <v>103</v>
      </c>
      <c r="C31" s="110"/>
      <c r="D31" s="121">
        <f t="shared" si="6"/>
        <v>0</v>
      </c>
      <c r="E31" s="111"/>
      <c r="F31" s="111"/>
      <c r="G31" s="48"/>
      <c r="H31" s="48"/>
      <c r="I31" s="111"/>
      <c r="J31" s="29"/>
      <c r="K31" s="111"/>
      <c r="L31" s="111"/>
      <c r="M31" s="48"/>
      <c r="N31" s="48"/>
      <c r="O31" s="111"/>
      <c r="P31" s="111">
        <f t="shared" si="4"/>
        <v>0</v>
      </c>
      <c r="Q31" s="111"/>
      <c r="R31" s="111"/>
      <c r="S31" s="47"/>
      <c r="T31" s="47"/>
      <c r="U31" s="111"/>
      <c r="V31" s="93"/>
      <c r="W31" s="111"/>
      <c r="X31" s="111"/>
      <c r="Y31" s="48"/>
      <c r="Z31" s="48"/>
      <c r="AA31" s="111"/>
      <c r="AB31" s="93">
        <v>0</v>
      </c>
      <c r="AC31" s="111"/>
      <c r="AD31" s="111"/>
      <c r="AE31" s="47"/>
      <c r="AF31" s="47"/>
      <c r="AG31" s="111"/>
      <c r="AH31" s="111"/>
      <c r="AI31" s="111"/>
      <c r="AJ31" s="113"/>
      <c r="AK31" s="113"/>
      <c r="AL31" s="113"/>
      <c r="AM31" s="113"/>
      <c r="AN31" s="113"/>
      <c r="AO31" s="113"/>
      <c r="AP31" s="113"/>
      <c r="AQ31" s="113"/>
      <c r="AR31" s="113"/>
      <c r="AS31" s="113"/>
      <c r="AT31" s="113"/>
      <c r="AU31" s="113"/>
      <c r="AV31" s="113"/>
      <c r="AW31" s="113"/>
      <c r="AX31" s="113"/>
      <c r="AY31" s="113"/>
      <c r="AZ31" s="113"/>
    </row>
    <row r="32" spans="1:52" s="114" customFormat="1" ht="18.75" customHeight="1" x14ac:dyDescent="0.2">
      <c r="A32" s="129" t="s">
        <v>104</v>
      </c>
      <c r="B32" s="131" t="s">
        <v>79</v>
      </c>
      <c r="C32" s="110"/>
      <c r="D32" s="121">
        <f t="shared" si="6"/>
        <v>0</v>
      </c>
      <c r="E32" s="111"/>
      <c r="F32" s="111"/>
      <c r="G32" s="48"/>
      <c r="H32" s="48"/>
      <c r="I32" s="111"/>
      <c r="J32" s="29"/>
      <c r="K32" s="111"/>
      <c r="L32" s="111"/>
      <c r="M32" s="48"/>
      <c r="N32" s="48"/>
      <c r="O32" s="111"/>
      <c r="P32" s="111">
        <f t="shared" si="4"/>
        <v>0</v>
      </c>
      <c r="Q32" s="111"/>
      <c r="R32" s="111"/>
      <c r="S32" s="47"/>
      <c r="T32" s="47"/>
      <c r="U32" s="111"/>
      <c r="V32" s="93"/>
      <c r="W32" s="111"/>
      <c r="X32" s="111"/>
      <c r="Y32" s="48"/>
      <c r="Z32" s="48"/>
      <c r="AA32" s="111"/>
      <c r="AB32" s="93">
        <v>0</v>
      </c>
      <c r="AC32" s="111"/>
      <c r="AD32" s="111"/>
      <c r="AE32" s="47"/>
      <c r="AF32" s="47"/>
      <c r="AG32" s="111"/>
      <c r="AH32" s="111"/>
      <c r="AI32" s="111"/>
      <c r="AJ32" s="113"/>
      <c r="AK32" s="113"/>
      <c r="AL32" s="113"/>
      <c r="AM32" s="113"/>
      <c r="AN32" s="113"/>
      <c r="AO32" s="113"/>
      <c r="AP32" s="113"/>
      <c r="AQ32" s="113"/>
      <c r="AR32" s="113"/>
      <c r="AS32" s="113"/>
      <c r="AT32" s="113"/>
      <c r="AU32" s="113"/>
      <c r="AV32" s="113"/>
      <c r="AW32" s="113"/>
      <c r="AX32" s="113"/>
      <c r="AY32" s="113"/>
      <c r="AZ32" s="113"/>
    </row>
    <row r="33" spans="1:52" s="114" customFormat="1" ht="18.75" customHeight="1" x14ac:dyDescent="0.2">
      <c r="A33" s="129" t="s">
        <v>105</v>
      </c>
      <c r="B33" s="131" t="s">
        <v>80</v>
      </c>
      <c r="C33" s="110"/>
      <c r="D33" s="121">
        <f t="shared" si="6"/>
        <v>0</v>
      </c>
      <c r="E33" s="111"/>
      <c r="F33" s="111"/>
      <c r="G33" s="48"/>
      <c r="H33" s="48"/>
      <c r="I33" s="111"/>
      <c r="J33" s="29"/>
      <c r="K33" s="111"/>
      <c r="L33" s="111"/>
      <c r="M33" s="48"/>
      <c r="N33" s="48"/>
      <c r="O33" s="111"/>
      <c r="P33" s="111">
        <f t="shared" si="4"/>
        <v>0</v>
      </c>
      <c r="Q33" s="111"/>
      <c r="R33" s="111"/>
      <c r="S33" s="47"/>
      <c r="T33" s="47"/>
      <c r="U33" s="111"/>
      <c r="V33" s="93"/>
      <c r="W33" s="111"/>
      <c r="X33" s="111"/>
      <c r="Y33" s="48"/>
      <c r="Z33" s="48"/>
      <c r="AA33" s="111"/>
      <c r="AB33" s="93">
        <v>0</v>
      </c>
      <c r="AC33" s="111"/>
      <c r="AD33" s="111"/>
      <c r="AE33" s="47"/>
      <c r="AF33" s="47"/>
      <c r="AG33" s="111"/>
      <c r="AH33" s="111"/>
      <c r="AI33" s="111"/>
      <c r="AJ33" s="113"/>
      <c r="AK33" s="113"/>
      <c r="AL33" s="113"/>
      <c r="AM33" s="113"/>
      <c r="AN33" s="113"/>
      <c r="AO33" s="113"/>
      <c r="AP33" s="113"/>
      <c r="AQ33" s="113"/>
      <c r="AR33" s="113"/>
      <c r="AS33" s="113"/>
      <c r="AT33" s="113"/>
      <c r="AU33" s="113"/>
      <c r="AV33" s="113"/>
      <c r="AW33" s="113"/>
      <c r="AX33" s="113"/>
      <c r="AY33" s="113"/>
      <c r="AZ33" s="113"/>
    </row>
    <row r="34" spans="1:52" s="114" customFormat="1" ht="18.75" customHeight="1" x14ac:dyDescent="0.2">
      <c r="A34" s="129" t="s">
        <v>106</v>
      </c>
      <c r="B34" s="131" t="s">
        <v>81</v>
      </c>
      <c r="C34" s="110"/>
      <c r="D34" s="121">
        <f t="shared" si="6"/>
        <v>0</v>
      </c>
      <c r="E34" s="111"/>
      <c r="F34" s="111"/>
      <c r="G34" s="48"/>
      <c r="H34" s="48"/>
      <c r="I34" s="111"/>
      <c r="J34" s="29"/>
      <c r="K34" s="111"/>
      <c r="L34" s="111"/>
      <c r="M34" s="48"/>
      <c r="N34" s="48"/>
      <c r="O34" s="111"/>
      <c r="P34" s="111">
        <f t="shared" si="4"/>
        <v>0</v>
      </c>
      <c r="Q34" s="111"/>
      <c r="R34" s="111"/>
      <c r="S34" s="47"/>
      <c r="T34" s="47"/>
      <c r="U34" s="111"/>
      <c r="V34" s="93"/>
      <c r="W34" s="111"/>
      <c r="X34" s="111"/>
      <c r="Y34" s="48"/>
      <c r="Z34" s="48"/>
      <c r="AA34" s="111"/>
      <c r="AB34" s="93">
        <v>0</v>
      </c>
      <c r="AC34" s="111"/>
      <c r="AD34" s="111"/>
      <c r="AE34" s="47"/>
      <c r="AF34" s="47"/>
      <c r="AG34" s="111"/>
      <c r="AH34" s="111"/>
      <c r="AI34" s="111"/>
      <c r="AJ34" s="113"/>
      <c r="AK34" s="113"/>
      <c r="AL34" s="113"/>
      <c r="AM34" s="113"/>
      <c r="AN34" s="113"/>
      <c r="AO34" s="113"/>
      <c r="AP34" s="113"/>
      <c r="AQ34" s="113"/>
      <c r="AR34" s="113"/>
      <c r="AS34" s="113"/>
      <c r="AT34" s="113"/>
      <c r="AU34" s="113"/>
      <c r="AV34" s="113"/>
      <c r="AW34" s="113"/>
      <c r="AX34" s="113"/>
      <c r="AY34" s="113"/>
      <c r="AZ34" s="113"/>
    </row>
    <row r="35" spans="1:52" s="114" customFormat="1" ht="18.75" customHeight="1" x14ac:dyDescent="0.2">
      <c r="A35" s="129" t="s">
        <v>107</v>
      </c>
      <c r="B35" s="131" t="s">
        <v>112</v>
      </c>
      <c r="C35" s="110"/>
      <c r="D35" s="121">
        <f t="shared" si="6"/>
        <v>0</v>
      </c>
      <c r="E35" s="111"/>
      <c r="F35" s="111"/>
      <c r="G35" s="48"/>
      <c r="H35" s="48"/>
      <c r="I35" s="111"/>
      <c r="J35" s="29"/>
      <c r="K35" s="111"/>
      <c r="L35" s="111"/>
      <c r="M35" s="48"/>
      <c r="N35" s="48"/>
      <c r="O35" s="111"/>
      <c r="P35" s="111">
        <f t="shared" si="4"/>
        <v>0</v>
      </c>
      <c r="Q35" s="111"/>
      <c r="R35" s="111"/>
      <c r="S35" s="47"/>
      <c r="T35" s="47"/>
      <c r="U35" s="111"/>
      <c r="V35" s="93"/>
      <c r="W35" s="111"/>
      <c r="X35" s="111"/>
      <c r="Y35" s="48"/>
      <c r="Z35" s="48"/>
      <c r="AA35" s="111"/>
      <c r="AB35" s="93">
        <v>0</v>
      </c>
      <c r="AC35" s="111"/>
      <c r="AD35" s="111"/>
      <c r="AE35" s="47"/>
      <c r="AF35" s="47"/>
      <c r="AG35" s="111"/>
      <c r="AH35" s="111"/>
      <c r="AI35" s="111"/>
      <c r="AJ35" s="113"/>
      <c r="AK35" s="113"/>
      <c r="AL35" s="113"/>
      <c r="AM35" s="113"/>
      <c r="AN35" s="113"/>
      <c r="AO35" s="113"/>
      <c r="AP35" s="113"/>
      <c r="AQ35" s="113"/>
      <c r="AR35" s="113"/>
      <c r="AS35" s="113"/>
      <c r="AT35" s="113"/>
      <c r="AU35" s="113"/>
      <c r="AV35" s="113"/>
      <c r="AW35" s="113"/>
      <c r="AX35" s="113"/>
      <c r="AY35" s="113"/>
      <c r="AZ35" s="113"/>
    </row>
    <row r="36" spans="1:52" s="114" customFormat="1" ht="18.75" customHeight="1" x14ac:dyDescent="0.2">
      <c r="A36" s="129" t="s">
        <v>108</v>
      </c>
      <c r="B36" s="119" t="s">
        <v>82</v>
      </c>
      <c r="C36" s="110"/>
      <c r="D36" s="121">
        <f t="shared" si="6"/>
        <v>0</v>
      </c>
      <c r="E36" s="111"/>
      <c r="F36" s="111"/>
      <c r="G36" s="48"/>
      <c r="H36" s="48"/>
      <c r="I36" s="111"/>
      <c r="J36" s="29"/>
      <c r="K36" s="111"/>
      <c r="L36" s="111"/>
      <c r="M36" s="48"/>
      <c r="N36" s="48"/>
      <c r="O36" s="111"/>
      <c r="P36" s="111">
        <f>V36+AB36</f>
        <v>0</v>
      </c>
      <c r="Q36" s="111"/>
      <c r="R36" s="111"/>
      <c r="S36" s="47"/>
      <c r="T36" s="47"/>
      <c r="U36" s="111"/>
      <c r="V36" s="93"/>
      <c r="W36" s="111"/>
      <c r="X36" s="111"/>
      <c r="Y36" s="48"/>
      <c r="Z36" s="48"/>
      <c r="AA36" s="111"/>
      <c r="AB36" s="93">
        <v>0</v>
      </c>
      <c r="AC36" s="111"/>
      <c r="AD36" s="111"/>
      <c r="AE36" s="47"/>
      <c r="AF36" s="47"/>
      <c r="AG36" s="111"/>
      <c r="AH36" s="111"/>
      <c r="AI36" s="111"/>
      <c r="AJ36" s="113"/>
      <c r="AK36" s="113"/>
      <c r="AL36" s="113"/>
      <c r="AM36" s="113"/>
      <c r="AN36" s="113"/>
      <c r="AO36" s="113"/>
      <c r="AP36" s="113"/>
      <c r="AQ36" s="113"/>
      <c r="AR36" s="113"/>
      <c r="AS36" s="113"/>
      <c r="AT36" s="113"/>
      <c r="AU36" s="113"/>
      <c r="AV36" s="113"/>
      <c r="AW36" s="113"/>
      <c r="AX36" s="113"/>
      <c r="AY36" s="113"/>
      <c r="AZ36" s="113"/>
    </row>
    <row r="37" spans="1:52" s="114" customFormat="1" ht="18.75" customHeight="1" x14ac:dyDescent="0.2">
      <c r="A37" s="129" t="s">
        <v>109</v>
      </c>
      <c r="B37" s="119" t="s">
        <v>83</v>
      </c>
      <c r="C37" s="110"/>
      <c r="D37" s="121">
        <f t="shared" si="6"/>
        <v>0</v>
      </c>
      <c r="E37" s="111"/>
      <c r="F37" s="111"/>
      <c r="G37" s="48"/>
      <c r="H37" s="48"/>
      <c r="I37" s="111"/>
      <c r="J37" s="29"/>
      <c r="K37" s="111"/>
      <c r="L37" s="111"/>
      <c r="M37" s="48"/>
      <c r="N37" s="48"/>
      <c r="O37" s="111"/>
      <c r="P37" s="111">
        <f t="shared" ref="P37:P88" si="77">V37+AB37</f>
        <v>0</v>
      </c>
      <c r="Q37" s="111"/>
      <c r="R37" s="111"/>
      <c r="S37" s="47"/>
      <c r="T37" s="47"/>
      <c r="U37" s="111"/>
      <c r="V37" s="93"/>
      <c r="W37" s="111"/>
      <c r="X37" s="111"/>
      <c r="Y37" s="48"/>
      <c r="Z37" s="48"/>
      <c r="AA37" s="111"/>
      <c r="AB37" s="93">
        <v>0</v>
      </c>
      <c r="AC37" s="111"/>
      <c r="AD37" s="111"/>
      <c r="AE37" s="47"/>
      <c r="AF37" s="47"/>
      <c r="AG37" s="111"/>
      <c r="AH37" s="111"/>
      <c r="AI37" s="111"/>
      <c r="AJ37" s="113"/>
      <c r="AK37" s="113"/>
      <c r="AL37" s="113"/>
      <c r="AM37" s="113"/>
      <c r="AN37" s="113"/>
      <c r="AO37" s="113"/>
      <c r="AP37" s="113"/>
      <c r="AQ37" s="113"/>
      <c r="AR37" s="113"/>
      <c r="AS37" s="113"/>
      <c r="AT37" s="113"/>
      <c r="AU37" s="113"/>
      <c r="AV37" s="113"/>
      <c r="AW37" s="113"/>
      <c r="AX37" s="113"/>
      <c r="AY37" s="113"/>
      <c r="AZ37" s="113"/>
    </row>
    <row r="38" spans="1:52" s="114" customFormat="1" ht="18.75" customHeight="1" x14ac:dyDescent="0.2">
      <c r="A38" s="129" t="s">
        <v>113</v>
      </c>
      <c r="B38" s="132" t="str">
        <f>B25</f>
        <v>UBND thành phố Gia Nghĩa</v>
      </c>
      <c r="C38" s="110"/>
      <c r="D38" s="121">
        <f t="shared" si="6"/>
        <v>0</v>
      </c>
      <c r="E38" s="111"/>
      <c r="F38" s="111"/>
      <c r="G38" s="48"/>
      <c r="H38" s="48"/>
      <c r="I38" s="111"/>
      <c r="K38" s="111"/>
      <c r="L38" s="111"/>
      <c r="M38" s="48"/>
      <c r="N38" s="48"/>
      <c r="O38" s="111"/>
      <c r="P38" s="111">
        <f t="shared" si="77"/>
        <v>0</v>
      </c>
      <c r="Q38" s="111"/>
      <c r="R38" s="111"/>
      <c r="S38" s="47"/>
      <c r="T38" s="47"/>
      <c r="U38" s="111"/>
      <c r="W38" s="111"/>
      <c r="X38" s="111"/>
      <c r="Y38" s="48"/>
      <c r="Z38" s="48"/>
      <c r="AA38" s="111"/>
      <c r="AC38" s="111"/>
      <c r="AD38" s="111"/>
      <c r="AE38" s="47"/>
      <c r="AF38" s="47"/>
      <c r="AG38" s="111"/>
      <c r="AH38" s="111"/>
      <c r="AI38" s="111"/>
      <c r="AJ38" s="113"/>
      <c r="AK38" s="113"/>
      <c r="AL38" s="113"/>
      <c r="AM38" s="113"/>
      <c r="AN38" s="113"/>
      <c r="AO38" s="113"/>
      <c r="AP38" s="113"/>
      <c r="AQ38" s="113"/>
      <c r="AR38" s="113"/>
      <c r="AS38" s="113"/>
      <c r="AT38" s="113"/>
      <c r="AU38" s="113"/>
      <c r="AV38" s="113"/>
      <c r="AW38" s="113"/>
      <c r="AX38" s="113"/>
      <c r="AY38" s="113"/>
      <c r="AZ38" s="113"/>
    </row>
    <row r="39" spans="1:52" s="114" customFormat="1" ht="28.5" customHeight="1" x14ac:dyDescent="0.25">
      <c r="A39" s="115" t="s">
        <v>89</v>
      </c>
      <c r="B39" s="116" t="s">
        <v>99</v>
      </c>
      <c r="C39" s="110"/>
      <c r="D39" s="111">
        <f t="shared" ref="D39:AI39" si="78">D40+D52+D58</f>
        <v>24059</v>
      </c>
      <c r="E39" s="111">
        <f t="shared" si="78"/>
        <v>4179.51</v>
      </c>
      <c r="F39" s="111">
        <f t="shared" si="78"/>
        <v>176.49</v>
      </c>
      <c r="G39" s="48">
        <f t="shared" si="78"/>
        <v>351.5</v>
      </c>
      <c r="H39" s="48">
        <f t="shared" si="78"/>
        <v>5552.5</v>
      </c>
      <c r="I39" s="111">
        <f t="shared" si="78"/>
        <v>1965.5</v>
      </c>
      <c r="J39" s="111">
        <f t="shared" si="78"/>
        <v>21872</v>
      </c>
      <c r="K39" s="111">
        <f t="shared" si="78"/>
        <v>16209.51</v>
      </c>
      <c r="L39" s="111">
        <f t="shared" si="78"/>
        <v>129.49</v>
      </c>
      <c r="M39" s="48">
        <f t="shared" si="78"/>
        <v>131.5</v>
      </c>
      <c r="N39" s="48">
        <f t="shared" si="78"/>
        <v>4859.5</v>
      </c>
      <c r="O39" s="111">
        <f t="shared" si="78"/>
        <v>1817.5</v>
      </c>
      <c r="P39" s="111">
        <f t="shared" si="78"/>
        <v>2187</v>
      </c>
      <c r="Q39" s="111">
        <f t="shared" si="78"/>
        <v>326</v>
      </c>
      <c r="R39" s="111">
        <f t="shared" si="78"/>
        <v>220</v>
      </c>
      <c r="S39" s="47">
        <f t="shared" si="78"/>
        <v>220</v>
      </c>
      <c r="T39" s="47">
        <f t="shared" si="78"/>
        <v>621</v>
      </c>
      <c r="U39" s="111">
        <f t="shared" si="78"/>
        <v>148</v>
      </c>
      <c r="V39" s="111">
        <f t="shared" si="78"/>
        <v>1053</v>
      </c>
      <c r="W39" s="111">
        <f t="shared" si="78"/>
        <v>669</v>
      </c>
      <c r="X39" s="111">
        <f t="shared" si="78"/>
        <v>61</v>
      </c>
      <c r="Y39" s="48">
        <f t="shared" si="78"/>
        <v>61</v>
      </c>
      <c r="Z39" s="48">
        <f t="shared" si="78"/>
        <v>392</v>
      </c>
      <c r="AA39" s="111">
        <f t="shared" si="78"/>
        <v>0</v>
      </c>
      <c r="AB39" s="111">
        <f t="shared" si="78"/>
        <v>1134</v>
      </c>
      <c r="AC39" s="111">
        <f t="shared" si="78"/>
        <v>260</v>
      </c>
      <c r="AD39" s="111">
        <f t="shared" si="78"/>
        <v>159</v>
      </c>
      <c r="AE39" s="47">
        <f t="shared" si="78"/>
        <v>159</v>
      </c>
      <c r="AF39" s="47">
        <f t="shared" si="78"/>
        <v>301</v>
      </c>
      <c r="AG39" s="111">
        <f t="shared" si="78"/>
        <v>148</v>
      </c>
      <c r="AH39" s="111">
        <f t="shared" si="78"/>
        <v>0</v>
      </c>
      <c r="AI39" s="111">
        <f t="shared" si="78"/>
        <v>0</v>
      </c>
      <c r="AJ39" s="113"/>
      <c r="AK39" s="113"/>
      <c r="AL39" s="113"/>
      <c r="AM39" s="113"/>
      <c r="AN39" s="113"/>
      <c r="AO39" s="113"/>
      <c r="AP39" s="113"/>
      <c r="AQ39" s="113"/>
      <c r="AR39" s="113"/>
      <c r="AS39" s="113"/>
      <c r="AT39" s="113"/>
      <c r="AU39" s="113"/>
      <c r="AV39" s="113"/>
      <c r="AW39" s="113"/>
      <c r="AX39" s="113"/>
      <c r="AY39" s="113"/>
      <c r="AZ39" s="113"/>
    </row>
    <row r="40" spans="1:52" s="114" customFormat="1" ht="33" customHeight="1" x14ac:dyDescent="0.25">
      <c r="A40" s="133">
        <v>1</v>
      </c>
      <c r="B40" s="116" t="s">
        <v>100</v>
      </c>
      <c r="C40" s="110"/>
      <c r="D40" s="111">
        <f>D41+D44</f>
        <v>23075</v>
      </c>
      <c r="E40" s="111">
        <f t="shared" ref="E40:AI40" si="79">E41+E44</f>
        <v>4179.51</v>
      </c>
      <c r="F40" s="111">
        <f t="shared" si="79"/>
        <v>176.49</v>
      </c>
      <c r="G40" s="48">
        <f t="shared" si="79"/>
        <v>351.5</v>
      </c>
      <c r="H40" s="48">
        <f t="shared" si="79"/>
        <v>5511.5</v>
      </c>
      <c r="I40" s="111">
        <f t="shared" si="79"/>
        <v>1965.5</v>
      </c>
      <c r="J40" s="111">
        <f t="shared" si="79"/>
        <v>20977</v>
      </c>
      <c r="K40" s="111">
        <f t="shared" si="79"/>
        <v>16131.51</v>
      </c>
      <c r="L40" s="111">
        <f t="shared" si="79"/>
        <v>129.49</v>
      </c>
      <c r="M40" s="48">
        <f t="shared" si="79"/>
        <v>131.5</v>
      </c>
      <c r="N40" s="48">
        <f t="shared" si="79"/>
        <v>4822.5</v>
      </c>
      <c r="O40" s="111">
        <f t="shared" si="79"/>
        <v>1817.5</v>
      </c>
      <c r="P40" s="111">
        <f t="shared" si="79"/>
        <v>2098</v>
      </c>
      <c r="Q40" s="111">
        <f t="shared" si="79"/>
        <v>326</v>
      </c>
      <c r="R40" s="111">
        <f t="shared" si="79"/>
        <v>220</v>
      </c>
      <c r="S40" s="47">
        <f t="shared" si="79"/>
        <v>220</v>
      </c>
      <c r="T40" s="47">
        <f t="shared" si="79"/>
        <v>617</v>
      </c>
      <c r="U40" s="111">
        <f t="shared" si="79"/>
        <v>148</v>
      </c>
      <c r="V40" s="111">
        <f t="shared" si="79"/>
        <v>982</v>
      </c>
      <c r="W40" s="111">
        <f t="shared" si="79"/>
        <v>655</v>
      </c>
      <c r="X40" s="111">
        <f t="shared" si="79"/>
        <v>61</v>
      </c>
      <c r="Y40" s="48">
        <f t="shared" si="79"/>
        <v>61</v>
      </c>
      <c r="Z40" s="48">
        <f t="shared" si="79"/>
        <v>389</v>
      </c>
      <c r="AA40" s="111">
        <f t="shared" si="79"/>
        <v>0</v>
      </c>
      <c r="AB40" s="111">
        <f t="shared" si="79"/>
        <v>1116</v>
      </c>
      <c r="AC40" s="111">
        <f t="shared" si="79"/>
        <v>260</v>
      </c>
      <c r="AD40" s="111">
        <f t="shared" si="79"/>
        <v>159</v>
      </c>
      <c r="AE40" s="47">
        <f t="shared" si="79"/>
        <v>159</v>
      </c>
      <c r="AF40" s="47">
        <f t="shared" si="79"/>
        <v>300</v>
      </c>
      <c r="AG40" s="111">
        <f t="shared" si="79"/>
        <v>148</v>
      </c>
      <c r="AH40" s="111">
        <f t="shared" si="79"/>
        <v>0</v>
      </c>
      <c r="AI40" s="111">
        <f t="shared" si="79"/>
        <v>0</v>
      </c>
      <c r="AJ40" s="113"/>
      <c r="AK40" s="113"/>
      <c r="AL40" s="113"/>
      <c r="AM40" s="113"/>
      <c r="AN40" s="113"/>
      <c r="AO40" s="113"/>
      <c r="AP40" s="113"/>
      <c r="AQ40" s="113"/>
      <c r="AR40" s="113"/>
      <c r="AS40" s="113"/>
      <c r="AT40" s="113"/>
      <c r="AU40" s="113"/>
      <c r="AV40" s="113"/>
      <c r="AW40" s="113"/>
      <c r="AX40" s="113"/>
      <c r="AY40" s="113"/>
      <c r="AZ40" s="113"/>
    </row>
    <row r="41" spans="1:52" s="114" customFormat="1" ht="18.75" customHeight="1" x14ac:dyDescent="0.25">
      <c r="A41" s="128" t="s">
        <v>76</v>
      </c>
      <c r="B41" s="123" t="str">
        <f>B28</f>
        <v>Các Sở, ban, ngành</v>
      </c>
      <c r="C41" s="110"/>
      <c r="D41" s="111">
        <f>D42+D43</f>
        <v>5940</v>
      </c>
      <c r="E41" s="111">
        <f t="shared" ref="E41:AI41" si="80">E42+E43</f>
        <v>0</v>
      </c>
      <c r="F41" s="111">
        <f t="shared" si="80"/>
        <v>0</v>
      </c>
      <c r="G41" s="48">
        <f t="shared" si="80"/>
        <v>351.5</v>
      </c>
      <c r="H41" s="48">
        <f t="shared" si="80"/>
        <v>0</v>
      </c>
      <c r="I41" s="111">
        <f t="shared" si="80"/>
        <v>0</v>
      </c>
      <c r="J41" s="111">
        <f t="shared" si="80"/>
        <v>5400</v>
      </c>
      <c r="K41" s="111">
        <f t="shared" si="80"/>
        <v>5400</v>
      </c>
      <c r="L41" s="111">
        <f t="shared" si="80"/>
        <v>0</v>
      </c>
      <c r="M41" s="48">
        <f t="shared" si="80"/>
        <v>131.5</v>
      </c>
      <c r="N41" s="48">
        <f t="shared" si="80"/>
        <v>0</v>
      </c>
      <c r="O41" s="111">
        <f t="shared" si="80"/>
        <v>0</v>
      </c>
      <c r="P41" s="111">
        <f t="shared" si="80"/>
        <v>540</v>
      </c>
      <c r="Q41" s="111">
        <f t="shared" si="80"/>
        <v>0</v>
      </c>
      <c r="R41" s="111">
        <f t="shared" si="80"/>
        <v>0</v>
      </c>
      <c r="S41" s="47">
        <f t="shared" si="80"/>
        <v>220</v>
      </c>
      <c r="T41" s="47">
        <f t="shared" si="80"/>
        <v>0</v>
      </c>
      <c r="U41" s="111">
        <f t="shared" si="80"/>
        <v>0</v>
      </c>
      <c r="V41" s="111">
        <f t="shared" si="80"/>
        <v>540</v>
      </c>
      <c r="W41" s="111">
        <f t="shared" si="80"/>
        <v>0</v>
      </c>
      <c r="X41" s="111">
        <f t="shared" si="80"/>
        <v>0</v>
      </c>
      <c r="Y41" s="48">
        <f t="shared" si="80"/>
        <v>61</v>
      </c>
      <c r="Z41" s="48">
        <f t="shared" si="80"/>
        <v>0</v>
      </c>
      <c r="AA41" s="111">
        <f t="shared" si="80"/>
        <v>0</v>
      </c>
      <c r="AB41" s="111">
        <f t="shared" si="80"/>
        <v>0</v>
      </c>
      <c r="AC41" s="111">
        <f t="shared" si="80"/>
        <v>0</v>
      </c>
      <c r="AD41" s="111">
        <f t="shared" si="80"/>
        <v>0</v>
      </c>
      <c r="AE41" s="47">
        <f t="shared" si="80"/>
        <v>159</v>
      </c>
      <c r="AF41" s="47">
        <f t="shared" si="80"/>
        <v>0</v>
      </c>
      <c r="AG41" s="111">
        <f t="shared" si="80"/>
        <v>0</v>
      </c>
      <c r="AH41" s="111">
        <f t="shared" si="80"/>
        <v>0</v>
      </c>
      <c r="AI41" s="111">
        <f t="shared" si="80"/>
        <v>0</v>
      </c>
      <c r="AJ41" s="113"/>
      <c r="AK41" s="113"/>
      <c r="AL41" s="113"/>
      <c r="AM41" s="113"/>
      <c r="AN41" s="113"/>
      <c r="AO41" s="113"/>
      <c r="AP41" s="113"/>
      <c r="AQ41" s="113"/>
      <c r="AR41" s="113"/>
      <c r="AS41" s="113"/>
      <c r="AT41" s="113"/>
      <c r="AU41" s="113"/>
      <c r="AV41" s="113"/>
      <c r="AW41" s="113"/>
      <c r="AX41" s="113"/>
      <c r="AY41" s="113"/>
      <c r="AZ41" s="113"/>
    </row>
    <row r="42" spans="1:52" s="114" customFormat="1" ht="18.75" customHeight="1" x14ac:dyDescent="0.25">
      <c r="A42" s="129" t="s">
        <v>101</v>
      </c>
      <c r="B42" s="124" t="s">
        <v>111</v>
      </c>
      <c r="C42" s="110"/>
      <c r="D42" s="121">
        <f t="shared" si="6"/>
        <v>0</v>
      </c>
      <c r="E42" s="111"/>
      <c r="F42" s="111"/>
      <c r="G42" s="48"/>
      <c r="H42" s="48"/>
      <c r="I42" s="111"/>
      <c r="J42" s="134"/>
      <c r="K42" s="111"/>
      <c r="L42" s="111"/>
      <c r="M42" s="48"/>
      <c r="N42" s="48"/>
      <c r="O42" s="111"/>
      <c r="P42" s="111">
        <f t="shared" si="77"/>
        <v>0</v>
      </c>
      <c r="Q42" s="111"/>
      <c r="R42" s="111"/>
      <c r="S42" s="47"/>
      <c r="T42" s="47"/>
      <c r="U42" s="111"/>
      <c r="V42" s="93"/>
      <c r="W42" s="111"/>
      <c r="X42" s="111"/>
      <c r="Y42" s="48"/>
      <c r="Z42" s="48"/>
      <c r="AA42" s="111"/>
      <c r="AB42" s="93">
        <v>0</v>
      </c>
      <c r="AC42" s="111"/>
      <c r="AD42" s="111"/>
      <c r="AE42" s="47"/>
      <c r="AF42" s="47"/>
      <c r="AG42" s="111"/>
      <c r="AH42" s="111"/>
      <c r="AI42" s="111"/>
      <c r="AJ42" s="113"/>
      <c r="AK42" s="113"/>
      <c r="AL42" s="113"/>
      <c r="AM42" s="113"/>
      <c r="AN42" s="113"/>
      <c r="AO42" s="113"/>
      <c r="AP42" s="113"/>
      <c r="AQ42" s="113"/>
      <c r="AR42" s="113"/>
      <c r="AS42" s="113"/>
      <c r="AT42" s="113"/>
      <c r="AU42" s="113"/>
      <c r="AV42" s="113"/>
      <c r="AW42" s="113"/>
      <c r="AX42" s="113"/>
      <c r="AY42" s="113"/>
      <c r="AZ42" s="113"/>
    </row>
    <row r="43" spans="1:52" s="206" customFormat="1" ht="18.75" customHeight="1" x14ac:dyDescent="0.25">
      <c r="A43" s="198" t="s">
        <v>104</v>
      </c>
      <c r="B43" s="199" t="s">
        <v>102</v>
      </c>
      <c r="C43" s="200"/>
      <c r="D43" s="201">
        <f t="shared" si="6"/>
        <v>5940</v>
      </c>
      <c r="E43" s="202"/>
      <c r="F43" s="202"/>
      <c r="G43" s="202">
        <f>M43+S43</f>
        <v>351.5</v>
      </c>
      <c r="H43" s="202"/>
      <c r="I43" s="202"/>
      <c r="J43" s="203">
        <v>5400</v>
      </c>
      <c r="K43" s="201">
        <v>5400</v>
      </c>
      <c r="L43" s="202"/>
      <c r="M43" s="202">
        <f>N45+N46</f>
        <v>131.5</v>
      </c>
      <c r="N43" s="202"/>
      <c r="O43" s="202"/>
      <c r="P43" s="201">
        <f t="shared" si="77"/>
        <v>540</v>
      </c>
      <c r="Q43" s="202"/>
      <c r="R43" s="202"/>
      <c r="S43" s="202">
        <f>Y43+AE43</f>
        <v>220</v>
      </c>
      <c r="T43" s="202"/>
      <c r="U43" s="202"/>
      <c r="V43" s="204">
        <v>540</v>
      </c>
      <c r="W43" s="202"/>
      <c r="X43" s="202"/>
      <c r="Y43" s="202">
        <f>Z45+Z46</f>
        <v>61</v>
      </c>
      <c r="Z43" s="202"/>
      <c r="AA43" s="202"/>
      <c r="AB43" s="204">
        <v>0</v>
      </c>
      <c r="AC43" s="202"/>
      <c r="AD43" s="202"/>
      <c r="AE43" s="202">
        <f>AF45+AF46</f>
        <v>159</v>
      </c>
      <c r="AF43" s="202"/>
      <c r="AG43" s="202"/>
      <c r="AH43" s="202"/>
      <c r="AI43" s="202"/>
      <c r="AJ43" s="205"/>
      <c r="AK43" s="205"/>
      <c r="AL43" s="205"/>
      <c r="AM43" s="205"/>
      <c r="AN43" s="205"/>
      <c r="AO43" s="205"/>
      <c r="AP43" s="205"/>
      <c r="AQ43" s="205"/>
      <c r="AR43" s="205"/>
      <c r="AS43" s="205"/>
      <c r="AT43" s="205"/>
      <c r="AU43" s="205"/>
      <c r="AV43" s="205"/>
      <c r="AW43" s="205"/>
      <c r="AX43" s="205"/>
      <c r="AY43" s="205"/>
      <c r="AZ43" s="205"/>
    </row>
    <row r="44" spans="1:52" s="114" customFormat="1" ht="18.75" customHeight="1" x14ac:dyDescent="0.25">
      <c r="A44" s="128" t="s">
        <v>76</v>
      </c>
      <c r="B44" s="123" t="str">
        <f>B30</f>
        <v>Phân cấp cho cấp huyện</v>
      </c>
      <c r="C44" s="110"/>
      <c r="D44" s="111">
        <f t="shared" ref="D44:AI44" si="81">SUM(D45:D51)</f>
        <v>17135</v>
      </c>
      <c r="E44" s="111">
        <f t="shared" si="81"/>
        <v>4179.51</v>
      </c>
      <c r="F44" s="111">
        <f t="shared" si="81"/>
        <v>176.49</v>
      </c>
      <c r="G44" s="48">
        <f t="shared" si="81"/>
        <v>0</v>
      </c>
      <c r="H44" s="48">
        <f t="shared" si="81"/>
        <v>5511.5</v>
      </c>
      <c r="I44" s="111">
        <f t="shared" si="81"/>
        <v>1965.5</v>
      </c>
      <c r="J44" s="111">
        <f t="shared" si="81"/>
        <v>15577</v>
      </c>
      <c r="K44" s="111">
        <f t="shared" si="81"/>
        <v>10731.51</v>
      </c>
      <c r="L44" s="111">
        <f t="shared" si="81"/>
        <v>129.49</v>
      </c>
      <c r="M44" s="48">
        <f t="shared" si="81"/>
        <v>0</v>
      </c>
      <c r="N44" s="48">
        <f t="shared" si="81"/>
        <v>4822.5</v>
      </c>
      <c r="O44" s="111">
        <f t="shared" si="81"/>
        <v>1817.5</v>
      </c>
      <c r="P44" s="111">
        <f t="shared" si="81"/>
        <v>1558</v>
      </c>
      <c r="Q44" s="111">
        <f t="shared" si="81"/>
        <v>326</v>
      </c>
      <c r="R44" s="111">
        <f t="shared" si="81"/>
        <v>220</v>
      </c>
      <c r="S44" s="47">
        <f t="shared" si="81"/>
        <v>0</v>
      </c>
      <c r="T44" s="47">
        <f t="shared" si="81"/>
        <v>617</v>
      </c>
      <c r="U44" s="111">
        <f t="shared" si="81"/>
        <v>148</v>
      </c>
      <c r="V44" s="111">
        <f t="shared" si="81"/>
        <v>442</v>
      </c>
      <c r="W44" s="111">
        <f t="shared" si="81"/>
        <v>655</v>
      </c>
      <c r="X44" s="111">
        <f t="shared" si="81"/>
        <v>61</v>
      </c>
      <c r="Y44" s="48">
        <f t="shared" si="81"/>
        <v>0</v>
      </c>
      <c r="Z44" s="48">
        <f t="shared" si="81"/>
        <v>389</v>
      </c>
      <c r="AA44" s="111">
        <f t="shared" si="81"/>
        <v>0</v>
      </c>
      <c r="AB44" s="111">
        <f t="shared" si="81"/>
        <v>1116</v>
      </c>
      <c r="AC44" s="111">
        <f t="shared" si="81"/>
        <v>260</v>
      </c>
      <c r="AD44" s="111">
        <f t="shared" si="81"/>
        <v>159</v>
      </c>
      <c r="AE44" s="47">
        <f t="shared" si="81"/>
        <v>0</v>
      </c>
      <c r="AF44" s="47">
        <f t="shared" si="81"/>
        <v>300</v>
      </c>
      <c r="AG44" s="111">
        <f t="shared" si="81"/>
        <v>148</v>
      </c>
      <c r="AH44" s="111">
        <f t="shared" si="81"/>
        <v>0</v>
      </c>
      <c r="AI44" s="111">
        <f t="shared" si="81"/>
        <v>0</v>
      </c>
      <c r="AJ44" s="113"/>
      <c r="AK44" s="113"/>
      <c r="AL44" s="113"/>
      <c r="AM44" s="113"/>
      <c r="AN44" s="113"/>
      <c r="AO44" s="113"/>
      <c r="AP44" s="113"/>
      <c r="AQ44" s="113"/>
      <c r="AR44" s="113"/>
      <c r="AS44" s="113"/>
      <c r="AT44" s="113"/>
      <c r="AU44" s="113"/>
      <c r="AV44" s="113"/>
      <c r="AW44" s="113"/>
      <c r="AX44" s="113"/>
      <c r="AY44" s="113"/>
      <c r="AZ44" s="113"/>
    </row>
    <row r="45" spans="1:52" s="95" customFormat="1" ht="18.75" customHeight="1" x14ac:dyDescent="0.25">
      <c r="A45" s="90" t="s">
        <v>101</v>
      </c>
      <c r="B45" s="91" t="s">
        <v>103</v>
      </c>
      <c r="C45" s="92"/>
      <c r="D45" s="26">
        <f t="shared" si="6"/>
        <v>2239</v>
      </c>
      <c r="E45" s="26">
        <f>J45+Q45</f>
        <v>2066</v>
      </c>
      <c r="F45" s="26"/>
      <c r="G45" s="56">
        <f>M45+S45</f>
        <v>0</v>
      </c>
      <c r="H45" s="56">
        <f>N45+T45</f>
        <v>175</v>
      </c>
      <c r="I45" s="26"/>
      <c r="J45" s="75">
        <v>2036</v>
      </c>
      <c r="K45" s="26">
        <f>J45</f>
        <v>2036</v>
      </c>
      <c r="L45" s="26">
        <v>0</v>
      </c>
      <c r="M45" s="56"/>
      <c r="N45" s="56">
        <v>2</v>
      </c>
      <c r="O45" s="26">
        <v>0</v>
      </c>
      <c r="P45" s="26">
        <f t="shared" ref="P45:U46" si="82">V45+AB45</f>
        <v>203</v>
      </c>
      <c r="Q45" s="26">
        <v>30</v>
      </c>
      <c r="R45" s="26">
        <f>P45-Q45</f>
        <v>173</v>
      </c>
      <c r="S45" s="56">
        <f>Y45+AE45</f>
        <v>0</v>
      </c>
      <c r="T45" s="56">
        <f>Z45+AF45</f>
        <v>173</v>
      </c>
      <c r="U45" s="26">
        <v>0</v>
      </c>
      <c r="V45" s="93">
        <v>61</v>
      </c>
      <c r="W45" s="26">
        <v>17</v>
      </c>
      <c r="X45" s="26">
        <f>V45</f>
        <v>61</v>
      </c>
      <c r="Y45" s="56"/>
      <c r="Z45" s="56">
        <f>X45</f>
        <v>61</v>
      </c>
      <c r="AA45" s="26">
        <v>0</v>
      </c>
      <c r="AB45" s="93">
        <v>142</v>
      </c>
      <c r="AC45" s="26">
        <f>AB45-30</f>
        <v>112</v>
      </c>
      <c r="AD45" s="26">
        <f>AC45</f>
        <v>112</v>
      </c>
      <c r="AE45" s="56"/>
      <c r="AF45" s="56">
        <f>AD45</f>
        <v>112</v>
      </c>
      <c r="AG45" s="26"/>
      <c r="AH45" s="26"/>
      <c r="AI45" s="26"/>
      <c r="AJ45" s="94"/>
      <c r="AK45" s="94"/>
      <c r="AL45" s="94"/>
      <c r="AM45" s="94"/>
      <c r="AN45" s="94"/>
      <c r="AO45" s="94"/>
      <c r="AP45" s="94"/>
      <c r="AQ45" s="94"/>
      <c r="AR45" s="94"/>
      <c r="AS45" s="94"/>
      <c r="AT45" s="94"/>
      <c r="AU45" s="94"/>
      <c r="AV45" s="94"/>
      <c r="AW45" s="94"/>
      <c r="AX45" s="94"/>
      <c r="AY45" s="94"/>
      <c r="AZ45" s="94"/>
    </row>
    <row r="46" spans="1:52" s="95" customFormat="1" ht="18.75" customHeight="1" x14ac:dyDescent="0.2">
      <c r="A46" s="90" t="s">
        <v>104</v>
      </c>
      <c r="B46" s="135" t="s">
        <v>79</v>
      </c>
      <c r="C46" s="92"/>
      <c r="D46" s="26">
        <f t="shared" si="6"/>
        <v>2142</v>
      </c>
      <c r="E46" s="26">
        <f t="shared" si="6"/>
        <v>2113.5100000000002</v>
      </c>
      <c r="F46" s="136">
        <f t="shared" si="6"/>
        <v>176.49</v>
      </c>
      <c r="G46" s="56">
        <f>M46+S46</f>
        <v>0</v>
      </c>
      <c r="H46" s="56">
        <f>N46+T46</f>
        <v>176.5</v>
      </c>
      <c r="I46" s="26">
        <f>D46-H46</f>
        <v>1965.5</v>
      </c>
      <c r="J46" s="75">
        <v>1947</v>
      </c>
      <c r="K46" s="137">
        <f>1812+5.51</f>
        <v>1817.51</v>
      </c>
      <c r="L46" s="136">
        <f>J46-K46</f>
        <v>129.49</v>
      </c>
      <c r="M46" s="56"/>
      <c r="N46" s="144">
        <v>129.5</v>
      </c>
      <c r="O46" s="136">
        <f>J46-N46</f>
        <v>1817.5</v>
      </c>
      <c r="P46" s="26">
        <f t="shared" si="82"/>
        <v>195</v>
      </c>
      <c r="Q46" s="26">
        <f t="shared" si="82"/>
        <v>296</v>
      </c>
      <c r="R46" s="26">
        <f t="shared" si="82"/>
        <v>47</v>
      </c>
      <c r="S46" s="50"/>
      <c r="T46" s="56">
        <f>Z46+AF46</f>
        <v>47</v>
      </c>
      <c r="U46" s="93">
        <f t="shared" si="82"/>
        <v>148</v>
      </c>
      <c r="V46" s="93"/>
      <c r="W46" s="26">
        <v>148</v>
      </c>
      <c r="X46" s="26"/>
      <c r="Y46" s="56"/>
      <c r="Z46" s="56">
        <v>0</v>
      </c>
      <c r="AA46" s="26"/>
      <c r="AB46" s="93">
        <v>195</v>
      </c>
      <c r="AC46" s="26">
        <v>148</v>
      </c>
      <c r="AD46" s="26">
        <f t="shared" ref="AD46" si="83">AB46-AC46</f>
        <v>47</v>
      </c>
      <c r="AE46" s="56"/>
      <c r="AF46" s="56">
        <v>47</v>
      </c>
      <c r="AG46" s="26">
        <f>AB46-AF46</f>
        <v>148</v>
      </c>
      <c r="AH46" s="26"/>
      <c r="AI46" s="26"/>
      <c r="AJ46" s="94"/>
      <c r="AK46" s="94"/>
      <c r="AL46" s="94"/>
      <c r="AM46" s="94"/>
      <c r="AN46" s="94"/>
      <c r="AO46" s="94"/>
      <c r="AP46" s="94"/>
      <c r="AQ46" s="94"/>
      <c r="AR46" s="94"/>
      <c r="AS46" s="94"/>
      <c r="AT46" s="94"/>
      <c r="AU46" s="94"/>
      <c r="AV46" s="94"/>
      <c r="AW46" s="94"/>
      <c r="AX46" s="94"/>
      <c r="AY46" s="94"/>
      <c r="AZ46" s="94"/>
    </row>
    <row r="47" spans="1:52" s="122" customFormat="1" ht="18.75" customHeight="1" x14ac:dyDescent="0.2">
      <c r="A47" s="129" t="s">
        <v>105</v>
      </c>
      <c r="B47" s="131" t="s">
        <v>80</v>
      </c>
      <c r="C47" s="120"/>
      <c r="D47" s="121">
        <f t="shared" si="6"/>
        <v>2823</v>
      </c>
      <c r="E47" s="121"/>
      <c r="F47" s="121"/>
      <c r="G47" s="56"/>
      <c r="H47" s="56"/>
      <c r="I47" s="121"/>
      <c r="J47" s="29">
        <v>2566</v>
      </c>
      <c r="K47" s="121">
        <v>2541</v>
      </c>
      <c r="L47" s="121"/>
      <c r="M47" s="56"/>
      <c r="N47" s="56"/>
      <c r="O47" s="121"/>
      <c r="P47" s="121">
        <f t="shared" si="77"/>
        <v>257</v>
      </c>
      <c r="Q47" s="121"/>
      <c r="R47" s="121"/>
      <c r="S47" s="49"/>
      <c r="T47" s="49"/>
      <c r="U47" s="121"/>
      <c r="V47" s="93"/>
      <c r="W47" s="121">
        <v>233</v>
      </c>
      <c r="X47" s="121"/>
      <c r="Y47" s="56"/>
      <c r="Z47" s="56"/>
      <c r="AA47" s="121"/>
      <c r="AB47" s="93">
        <v>257</v>
      </c>
      <c r="AC47" s="121"/>
      <c r="AD47" s="121"/>
      <c r="AE47" s="49"/>
      <c r="AF47" s="49"/>
      <c r="AG47" s="121"/>
      <c r="AH47" s="121"/>
      <c r="AI47" s="121"/>
      <c r="AJ47" s="99"/>
      <c r="AK47" s="99"/>
      <c r="AL47" s="99"/>
      <c r="AM47" s="99"/>
      <c r="AN47" s="99"/>
      <c r="AO47" s="99"/>
      <c r="AP47" s="99"/>
      <c r="AQ47" s="99"/>
      <c r="AR47" s="99"/>
      <c r="AS47" s="99"/>
      <c r="AT47" s="99"/>
      <c r="AU47" s="99"/>
      <c r="AV47" s="99"/>
      <c r="AW47" s="99"/>
      <c r="AX47" s="99"/>
      <c r="AY47" s="99"/>
      <c r="AZ47" s="99"/>
    </row>
    <row r="48" spans="1:52" s="122" customFormat="1" ht="18.75" customHeight="1" x14ac:dyDescent="0.2">
      <c r="A48" s="129" t="s">
        <v>106</v>
      </c>
      <c r="B48" s="131" t="s">
        <v>81</v>
      </c>
      <c r="C48" s="120"/>
      <c r="D48" s="121">
        <f t="shared" si="6"/>
        <v>1947</v>
      </c>
      <c r="E48" s="121"/>
      <c r="F48" s="121"/>
      <c r="G48" s="56">
        <f>M48+S48</f>
        <v>0</v>
      </c>
      <c r="H48" s="56"/>
      <c r="I48" s="121"/>
      <c r="J48" s="29">
        <v>1770</v>
      </c>
      <c r="K48" s="121">
        <v>1770</v>
      </c>
      <c r="L48" s="121"/>
      <c r="M48" s="56"/>
      <c r="N48" s="56"/>
      <c r="O48" s="121"/>
      <c r="P48" s="121">
        <f t="shared" si="77"/>
        <v>177</v>
      </c>
      <c r="Q48" s="121"/>
      <c r="R48" s="121"/>
      <c r="S48" s="49"/>
      <c r="T48" s="49"/>
      <c r="U48" s="121"/>
      <c r="V48" s="93">
        <v>53</v>
      </c>
      <c r="W48" s="121">
        <v>0</v>
      </c>
      <c r="X48" s="121"/>
      <c r="Y48" s="56"/>
      <c r="Z48" s="56"/>
      <c r="AA48" s="121"/>
      <c r="AB48" s="93">
        <v>124</v>
      </c>
      <c r="AC48" s="121"/>
      <c r="AD48" s="121"/>
      <c r="AE48" s="49"/>
      <c r="AF48" s="49"/>
      <c r="AG48" s="121"/>
      <c r="AH48" s="121"/>
      <c r="AI48" s="121"/>
      <c r="AJ48" s="99"/>
      <c r="AK48" s="99"/>
      <c r="AL48" s="99"/>
      <c r="AM48" s="99"/>
      <c r="AN48" s="99"/>
      <c r="AO48" s="99"/>
      <c r="AP48" s="99"/>
      <c r="AQ48" s="99"/>
      <c r="AR48" s="99"/>
      <c r="AS48" s="99"/>
      <c r="AT48" s="99"/>
      <c r="AU48" s="99"/>
      <c r="AV48" s="99"/>
      <c r="AW48" s="99"/>
      <c r="AX48" s="99"/>
      <c r="AY48" s="99"/>
      <c r="AZ48" s="99"/>
    </row>
    <row r="49" spans="1:52" s="122" customFormat="1" ht="18.75" customHeight="1" x14ac:dyDescent="0.2">
      <c r="A49" s="129" t="s">
        <v>107</v>
      </c>
      <c r="B49" s="131" t="s">
        <v>131</v>
      </c>
      <c r="C49" s="120"/>
      <c r="D49" s="121">
        <f t="shared" si="6"/>
        <v>2824</v>
      </c>
      <c r="E49" s="121"/>
      <c r="F49" s="121"/>
      <c r="G49" s="56"/>
      <c r="H49" s="56"/>
      <c r="I49" s="121"/>
      <c r="J49" s="29">
        <v>2567</v>
      </c>
      <c r="K49" s="121">
        <v>2567</v>
      </c>
      <c r="L49" s="121"/>
      <c r="M49" s="56"/>
      <c r="N49" s="56"/>
      <c r="O49" s="121"/>
      <c r="P49" s="121">
        <f t="shared" si="77"/>
        <v>257</v>
      </c>
      <c r="Q49" s="121"/>
      <c r="R49" s="121"/>
      <c r="S49" s="49"/>
      <c r="T49" s="49"/>
      <c r="U49" s="121"/>
      <c r="V49" s="93"/>
      <c r="W49" s="121">
        <v>257</v>
      </c>
      <c r="X49" s="121"/>
      <c r="Y49" s="56"/>
      <c r="Z49" s="56"/>
      <c r="AA49" s="121"/>
      <c r="AB49" s="93">
        <v>257</v>
      </c>
      <c r="AC49" s="121"/>
      <c r="AD49" s="121"/>
      <c r="AE49" s="49"/>
      <c r="AF49" s="49"/>
      <c r="AG49" s="121"/>
      <c r="AH49" s="121"/>
      <c r="AI49" s="121"/>
      <c r="AJ49" s="99"/>
      <c r="AK49" s="99"/>
      <c r="AL49" s="99"/>
      <c r="AM49" s="99"/>
      <c r="AN49" s="99"/>
      <c r="AO49" s="99"/>
      <c r="AP49" s="99"/>
      <c r="AQ49" s="99"/>
      <c r="AR49" s="99"/>
      <c r="AS49" s="99"/>
      <c r="AT49" s="99"/>
      <c r="AU49" s="99"/>
      <c r="AV49" s="99"/>
      <c r="AW49" s="99"/>
      <c r="AX49" s="99"/>
      <c r="AY49" s="99"/>
      <c r="AZ49" s="99"/>
    </row>
    <row r="50" spans="1:52" s="95" customFormat="1" ht="18.75" customHeight="1" x14ac:dyDescent="0.2">
      <c r="A50" s="90" t="s">
        <v>108</v>
      </c>
      <c r="B50" s="135" t="s">
        <v>82</v>
      </c>
      <c r="C50" s="92"/>
      <c r="D50" s="26">
        <f t="shared" si="6"/>
        <v>2531</v>
      </c>
      <c r="E50" s="26"/>
      <c r="F50" s="26"/>
      <c r="G50" s="56"/>
      <c r="H50" s="56">
        <f>N50+T50</f>
        <v>2531</v>
      </c>
      <c r="I50" s="26"/>
      <c r="J50" s="75">
        <v>2301</v>
      </c>
      <c r="K50" s="26">
        <v>0</v>
      </c>
      <c r="L50" s="26"/>
      <c r="M50" s="56"/>
      <c r="N50" s="56">
        <v>2301</v>
      </c>
      <c r="O50" s="26"/>
      <c r="P50" s="26">
        <f t="shared" si="77"/>
        <v>230</v>
      </c>
      <c r="Q50" s="26"/>
      <c r="R50" s="26"/>
      <c r="S50" s="56"/>
      <c r="T50" s="56">
        <v>230</v>
      </c>
      <c r="U50" s="26"/>
      <c r="V50" s="93">
        <v>161</v>
      </c>
      <c r="W50" s="26"/>
      <c r="X50" s="26"/>
      <c r="Y50" s="56"/>
      <c r="Z50" s="56">
        <v>161</v>
      </c>
      <c r="AA50" s="26"/>
      <c r="AB50" s="93">
        <v>69</v>
      </c>
      <c r="AC50" s="26"/>
      <c r="AD50" s="26"/>
      <c r="AE50" s="56"/>
      <c r="AF50" s="56">
        <v>69</v>
      </c>
      <c r="AG50" s="26"/>
      <c r="AH50" s="26"/>
      <c r="AI50" s="26"/>
      <c r="AJ50" s="94"/>
      <c r="AK50" s="94"/>
      <c r="AL50" s="94"/>
      <c r="AM50" s="94"/>
      <c r="AN50" s="94"/>
      <c r="AO50" s="94"/>
      <c r="AP50" s="94"/>
      <c r="AQ50" s="94"/>
      <c r="AR50" s="94"/>
      <c r="AS50" s="94"/>
      <c r="AT50" s="94"/>
      <c r="AU50" s="94"/>
      <c r="AV50" s="94"/>
      <c r="AW50" s="94"/>
      <c r="AX50" s="94"/>
      <c r="AY50" s="94"/>
      <c r="AZ50" s="94"/>
    </row>
    <row r="51" spans="1:52" s="122" customFormat="1" ht="18.75" customHeight="1" x14ac:dyDescent="0.2">
      <c r="A51" s="129" t="s">
        <v>109</v>
      </c>
      <c r="B51" s="119" t="s">
        <v>83</v>
      </c>
      <c r="C51" s="120"/>
      <c r="D51" s="121">
        <f t="shared" si="6"/>
        <v>2629</v>
      </c>
      <c r="E51" s="121"/>
      <c r="F51" s="121"/>
      <c r="G51" s="56"/>
      <c r="H51" s="56">
        <f>J51+P51</f>
        <v>2629</v>
      </c>
      <c r="I51" s="121"/>
      <c r="J51" s="29">
        <v>2390</v>
      </c>
      <c r="K51" s="121">
        <v>0</v>
      </c>
      <c r="L51" s="121"/>
      <c r="M51" s="56"/>
      <c r="N51" s="56">
        <v>2390</v>
      </c>
      <c r="O51" s="121"/>
      <c r="P51" s="121">
        <f t="shared" si="77"/>
        <v>239</v>
      </c>
      <c r="Q51" s="121"/>
      <c r="R51" s="121"/>
      <c r="S51" s="49"/>
      <c r="T51" s="49">
        <v>167</v>
      </c>
      <c r="U51" s="121"/>
      <c r="V51" s="93">
        <v>167</v>
      </c>
      <c r="W51" s="121"/>
      <c r="X51" s="121"/>
      <c r="Y51" s="56"/>
      <c r="Z51" s="56">
        <v>167</v>
      </c>
      <c r="AA51" s="121"/>
      <c r="AB51" s="93">
        <v>72</v>
      </c>
      <c r="AC51" s="121"/>
      <c r="AD51" s="121"/>
      <c r="AE51" s="49"/>
      <c r="AF51" s="49">
        <v>72</v>
      </c>
      <c r="AG51" s="121"/>
      <c r="AH51" s="121"/>
      <c r="AI51" s="121"/>
      <c r="AJ51" s="99"/>
      <c r="AK51" s="99"/>
      <c r="AL51" s="99"/>
      <c r="AM51" s="99"/>
      <c r="AN51" s="99"/>
      <c r="AO51" s="99"/>
      <c r="AP51" s="99"/>
      <c r="AQ51" s="99"/>
      <c r="AR51" s="99"/>
      <c r="AS51" s="99"/>
      <c r="AT51" s="99"/>
      <c r="AU51" s="99"/>
      <c r="AV51" s="99"/>
      <c r="AW51" s="99"/>
      <c r="AX51" s="99"/>
      <c r="AY51" s="99"/>
      <c r="AZ51" s="99"/>
    </row>
    <row r="52" spans="1:52" s="114" customFormat="1" ht="24" customHeight="1" x14ac:dyDescent="0.25">
      <c r="A52" s="133">
        <v>2</v>
      </c>
      <c r="B52" s="116" t="s">
        <v>123</v>
      </c>
      <c r="C52" s="110"/>
      <c r="D52" s="121">
        <f>D53+D55</f>
        <v>0</v>
      </c>
      <c r="E52" s="121">
        <f t="shared" ref="E52:AI52" si="84">E53+E55</f>
        <v>0</v>
      </c>
      <c r="F52" s="121">
        <f t="shared" si="84"/>
        <v>0</v>
      </c>
      <c r="G52" s="56">
        <f t="shared" si="84"/>
        <v>0</v>
      </c>
      <c r="H52" s="56">
        <f t="shared" si="84"/>
        <v>0</v>
      </c>
      <c r="I52" s="121">
        <f t="shared" si="84"/>
        <v>0</v>
      </c>
      <c r="J52" s="121">
        <f t="shared" si="84"/>
        <v>0</v>
      </c>
      <c r="K52" s="121">
        <f t="shared" si="84"/>
        <v>0</v>
      </c>
      <c r="L52" s="121">
        <f t="shared" si="84"/>
        <v>0</v>
      </c>
      <c r="M52" s="56">
        <f t="shared" si="84"/>
        <v>0</v>
      </c>
      <c r="N52" s="56">
        <f t="shared" si="84"/>
        <v>0</v>
      </c>
      <c r="O52" s="121">
        <f t="shared" si="84"/>
        <v>0</v>
      </c>
      <c r="P52" s="121">
        <f t="shared" si="84"/>
        <v>0</v>
      </c>
      <c r="Q52" s="121">
        <f t="shared" si="84"/>
        <v>0</v>
      </c>
      <c r="R52" s="121">
        <f t="shared" si="84"/>
        <v>0</v>
      </c>
      <c r="S52" s="49">
        <f t="shared" si="84"/>
        <v>0</v>
      </c>
      <c r="T52" s="49">
        <f t="shared" si="84"/>
        <v>0</v>
      </c>
      <c r="U52" s="121">
        <f t="shared" si="84"/>
        <v>0</v>
      </c>
      <c r="V52" s="121">
        <f t="shared" si="84"/>
        <v>0</v>
      </c>
      <c r="W52" s="121">
        <f t="shared" si="84"/>
        <v>0</v>
      </c>
      <c r="X52" s="121">
        <f t="shared" si="84"/>
        <v>0</v>
      </c>
      <c r="Y52" s="56">
        <f t="shared" si="84"/>
        <v>0</v>
      </c>
      <c r="Z52" s="56">
        <f t="shared" si="84"/>
        <v>0</v>
      </c>
      <c r="AA52" s="121">
        <f t="shared" si="84"/>
        <v>0</v>
      </c>
      <c r="AB52" s="121">
        <f t="shared" si="84"/>
        <v>0</v>
      </c>
      <c r="AC52" s="121">
        <f t="shared" si="84"/>
        <v>0</v>
      </c>
      <c r="AD52" s="121">
        <f t="shared" si="84"/>
        <v>0</v>
      </c>
      <c r="AE52" s="49">
        <f t="shared" si="84"/>
        <v>0</v>
      </c>
      <c r="AF52" s="49">
        <f t="shared" si="84"/>
        <v>0</v>
      </c>
      <c r="AG52" s="121">
        <f t="shared" si="84"/>
        <v>0</v>
      </c>
      <c r="AH52" s="121">
        <f t="shared" si="84"/>
        <v>0</v>
      </c>
      <c r="AI52" s="121">
        <f t="shared" si="84"/>
        <v>0</v>
      </c>
      <c r="AJ52" s="113"/>
      <c r="AK52" s="113"/>
      <c r="AL52" s="113"/>
      <c r="AM52" s="113"/>
      <c r="AN52" s="113"/>
      <c r="AO52" s="113"/>
      <c r="AP52" s="113"/>
      <c r="AQ52" s="113"/>
      <c r="AR52" s="113"/>
      <c r="AS52" s="113"/>
      <c r="AT52" s="113"/>
      <c r="AU52" s="113"/>
      <c r="AV52" s="113"/>
      <c r="AW52" s="113"/>
      <c r="AX52" s="113"/>
      <c r="AY52" s="113"/>
      <c r="AZ52" s="113"/>
    </row>
    <row r="53" spans="1:52" s="114" customFormat="1" ht="18.75" customHeight="1" x14ac:dyDescent="0.25">
      <c r="A53" s="128" t="s">
        <v>76</v>
      </c>
      <c r="B53" s="123" t="str">
        <f>B41</f>
        <v>Các Sở, ban, ngành</v>
      </c>
      <c r="C53" s="110"/>
      <c r="D53" s="121">
        <f>D54</f>
        <v>0</v>
      </c>
      <c r="E53" s="121">
        <f t="shared" ref="E53:AI53" si="85">E54</f>
        <v>0</v>
      </c>
      <c r="F53" s="121">
        <f t="shared" si="85"/>
        <v>0</v>
      </c>
      <c r="G53" s="56">
        <f t="shared" si="85"/>
        <v>0</v>
      </c>
      <c r="H53" s="56">
        <f t="shared" si="85"/>
        <v>0</v>
      </c>
      <c r="I53" s="121">
        <f t="shared" si="85"/>
        <v>0</v>
      </c>
      <c r="J53" s="121">
        <f t="shared" si="85"/>
        <v>0</v>
      </c>
      <c r="K53" s="121">
        <f t="shared" si="85"/>
        <v>0</v>
      </c>
      <c r="L53" s="121">
        <f t="shared" si="85"/>
        <v>0</v>
      </c>
      <c r="M53" s="56">
        <f t="shared" si="85"/>
        <v>0</v>
      </c>
      <c r="N53" s="56">
        <f t="shared" si="85"/>
        <v>0</v>
      </c>
      <c r="O53" s="121">
        <f t="shared" si="85"/>
        <v>0</v>
      </c>
      <c r="P53" s="121">
        <f t="shared" si="85"/>
        <v>0</v>
      </c>
      <c r="Q53" s="121">
        <f t="shared" si="85"/>
        <v>0</v>
      </c>
      <c r="R53" s="121">
        <f t="shared" si="85"/>
        <v>0</v>
      </c>
      <c r="S53" s="49">
        <f t="shared" si="85"/>
        <v>0</v>
      </c>
      <c r="T53" s="49">
        <f t="shared" si="85"/>
        <v>0</v>
      </c>
      <c r="U53" s="121">
        <f t="shared" si="85"/>
        <v>0</v>
      </c>
      <c r="V53" s="121">
        <f t="shared" si="85"/>
        <v>0</v>
      </c>
      <c r="W53" s="121">
        <f t="shared" si="85"/>
        <v>0</v>
      </c>
      <c r="X53" s="121">
        <f t="shared" si="85"/>
        <v>0</v>
      </c>
      <c r="Y53" s="56">
        <f t="shared" si="85"/>
        <v>0</v>
      </c>
      <c r="Z53" s="56">
        <f t="shared" si="85"/>
        <v>0</v>
      </c>
      <c r="AA53" s="121">
        <f t="shared" si="85"/>
        <v>0</v>
      </c>
      <c r="AB53" s="121">
        <f t="shared" si="85"/>
        <v>0</v>
      </c>
      <c r="AC53" s="121">
        <f t="shared" si="85"/>
        <v>0</v>
      </c>
      <c r="AD53" s="121">
        <f t="shared" si="85"/>
        <v>0</v>
      </c>
      <c r="AE53" s="49">
        <f t="shared" si="85"/>
        <v>0</v>
      </c>
      <c r="AF53" s="49">
        <f t="shared" si="85"/>
        <v>0</v>
      </c>
      <c r="AG53" s="121">
        <f t="shared" si="85"/>
        <v>0</v>
      </c>
      <c r="AH53" s="121">
        <f t="shared" si="85"/>
        <v>0</v>
      </c>
      <c r="AI53" s="121">
        <f t="shared" si="85"/>
        <v>0</v>
      </c>
      <c r="AJ53" s="113"/>
      <c r="AK53" s="113"/>
      <c r="AL53" s="113"/>
      <c r="AM53" s="113"/>
      <c r="AN53" s="113"/>
      <c r="AO53" s="113"/>
      <c r="AP53" s="113"/>
      <c r="AQ53" s="113"/>
      <c r="AR53" s="113"/>
      <c r="AS53" s="113"/>
      <c r="AT53" s="113"/>
      <c r="AU53" s="113"/>
      <c r="AV53" s="113"/>
      <c r="AW53" s="113"/>
      <c r="AX53" s="113"/>
      <c r="AY53" s="113"/>
      <c r="AZ53" s="113"/>
    </row>
    <row r="54" spans="1:52" s="114" customFormat="1" ht="18.75" customHeight="1" x14ac:dyDescent="0.25">
      <c r="A54" s="129" t="s">
        <v>101</v>
      </c>
      <c r="B54" s="124" t="s">
        <v>111</v>
      </c>
      <c r="C54" s="110"/>
      <c r="D54" s="121">
        <f t="shared" si="6"/>
        <v>0</v>
      </c>
      <c r="E54" s="111"/>
      <c r="F54" s="111"/>
      <c r="G54" s="48"/>
      <c r="H54" s="48"/>
      <c r="I54" s="111"/>
      <c r="J54" s="29"/>
      <c r="K54" s="111"/>
      <c r="L54" s="111"/>
      <c r="M54" s="48"/>
      <c r="N54" s="48"/>
      <c r="O54" s="111"/>
      <c r="P54" s="111">
        <f t="shared" si="77"/>
        <v>0</v>
      </c>
      <c r="Q54" s="111"/>
      <c r="R54" s="111"/>
      <c r="S54" s="47"/>
      <c r="T54" s="47"/>
      <c r="U54" s="111"/>
      <c r="V54" s="93"/>
      <c r="W54" s="111"/>
      <c r="X54" s="111"/>
      <c r="Y54" s="48"/>
      <c r="Z54" s="48"/>
      <c r="AA54" s="111"/>
      <c r="AB54" s="93">
        <v>0</v>
      </c>
      <c r="AC54" s="111"/>
      <c r="AD54" s="111"/>
      <c r="AE54" s="47"/>
      <c r="AF54" s="47"/>
      <c r="AG54" s="111"/>
      <c r="AH54" s="111"/>
      <c r="AI54" s="111"/>
      <c r="AJ54" s="113"/>
      <c r="AK54" s="113"/>
      <c r="AL54" s="113"/>
      <c r="AM54" s="113"/>
      <c r="AN54" s="113"/>
      <c r="AO54" s="113"/>
      <c r="AP54" s="113"/>
      <c r="AQ54" s="113"/>
      <c r="AR54" s="113"/>
      <c r="AS54" s="113"/>
      <c r="AT54" s="113"/>
      <c r="AU54" s="113"/>
      <c r="AV54" s="113"/>
      <c r="AW54" s="113"/>
      <c r="AX54" s="113"/>
      <c r="AY54" s="113"/>
      <c r="AZ54" s="113"/>
    </row>
    <row r="55" spans="1:52" s="114" customFormat="1" ht="18.75" customHeight="1" x14ac:dyDescent="0.25">
      <c r="A55" s="128" t="s">
        <v>76</v>
      </c>
      <c r="B55" s="123" t="str">
        <f>B44</f>
        <v>Phân cấp cho cấp huyện</v>
      </c>
      <c r="C55" s="110"/>
      <c r="D55" s="121">
        <f>D56+D57</f>
        <v>0</v>
      </c>
      <c r="E55" s="121">
        <f t="shared" ref="E55:AH55" si="86">E56+E57</f>
        <v>0</v>
      </c>
      <c r="F55" s="121">
        <f t="shared" si="86"/>
        <v>0</v>
      </c>
      <c r="G55" s="56">
        <f t="shared" si="86"/>
        <v>0</v>
      </c>
      <c r="H55" s="56">
        <f t="shared" si="86"/>
        <v>0</v>
      </c>
      <c r="I55" s="121">
        <f t="shared" si="86"/>
        <v>0</v>
      </c>
      <c r="J55" s="121">
        <f t="shared" si="86"/>
        <v>0</v>
      </c>
      <c r="K55" s="121">
        <f t="shared" si="86"/>
        <v>0</v>
      </c>
      <c r="L55" s="121">
        <f t="shared" si="86"/>
        <v>0</v>
      </c>
      <c r="M55" s="56">
        <f t="shared" si="86"/>
        <v>0</v>
      </c>
      <c r="N55" s="56">
        <f t="shared" si="86"/>
        <v>0</v>
      </c>
      <c r="O55" s="121">
        <f t="shared" si="86"/>
        <v>0</v>
      </c>
      <c r="P55" s="121">
        <f t="shared" si="86"/>
        <v>0</v>
      </c>
      <c r="Q55" s="121">
        <f t="shared" si="86"/>
        <v>0</v>
      </c>
      <c r="R55" s="121">
        <f t="shared" si="86"/>
        <v>0</v>
      </c>
      <c r="S55" s="49">
        <f t="shared" si="86"/>
        <v>0</v>
      </c>
      <c r="T55" s="49">
        <f t="shared" si="86"/>
        <v>0</v>
      </c>
      <c r="U55" s="121">
        <f t="shared" si="86"/>
        <v>0</v>
      </c>
      <c r="V55" s="121">
        <f t="shared" si="86"/>
        <v>0</v>
      </c>
      <c r="W55" s="121">
        <f t="shared" si="86"/>
        <v>0</v>
      </c>
      <c r="X55" s="121">
        <f t="shared" si="86"/>
        <v>0</v>
      </c>
      <c r="Y55" s="56">
        <f t="shared" si="86"/>
        <v>0</v>
      </c>
      <c r="Z55" s="56">
        <f t="shared" si="86"/>
        <v>0</v>
      </c>
      <c r="AA55" s="121">
        <f t="shared" si="86"/>
        <v>0</v>
      </c>
      <c r="AB55" s="121">
        <f t="shared" si="86"/>
        <v>0</v>
      </c>
      <c r="AC55" s="121">
        <f t="shared" si="86"/>
        <v>0</v>
      </c>
      <c r="AD55" s="121">
        <f t="shared" si="86"/>
        <v>0</v>
      </c>
      <c r="AE55" s="49">
        <f t="shared" si="86"/>
        <v>0</v>
      </c>
      <c r="AF55" s="49">
        <f t="shared" si="86"/>
        <v>0</v>
      </c>
      <c r="AG55" s="121">
        <f t="shared" si="86"/>
        <v>0</v>
      </c>
      <c r="AH55" s="121">
        <f t="shared" si="86"/>
        <v>0</v>
      </c>
      <c r="AI55" s="111"/>
      <c r="AJ55" s="113"/>
      <c r="AK55" s="113"/>
      <c r="AL55" s="113"/>
      <c r="AM55" s="113"/>
      <c r="AN55" s="113"/>
      <c r="AO55" s="113"/>
      <c r="AP55" s="113"/>
      <c r="AQ55" s="113"/>
      <c r="AR55" s="113"/>
      <c r="AS55" s="113"/>
      <c r="AT55" s="113"/>
      <c r="AU55" s="113"/>
      <c r="AV55" s="113"/>
      <c r="AW55" s="113"/>
      <c r="AX55" s="113"/>
      <c r="AY55" s="113"/>
      <c r="AZ55" s="113"/>
    </row>
    <row r="56" spans="1:52" s="114" customFormat="1" ht="18.75" customHeight="1" x14ac:dyDescent="0.2">
      <c r="A56" s="129" t="s">
        <v>101</v>
      </c>
      <c r="B56" s="119" t="s">
        <v>82</v>
      </c>
      <c r="C56" s="110"/>
      <c r="D56" s="121">
        <f t="shared" si="6"/>
        <v>0</v>
      </c>
      <c r="E56" s="111"/>
      <c r="F56" s="111"/>
      <c r="G56" s="48"/>
      <c r="H56" s="48"/>
      <c r="I56" s="111"/>
      <c r="J56" s="29"/>
      <c r="K56" s="111"/>
      <c r="L56" s="111"/>
      <c r="M56" s="48"/>
      <c r="N56" s="48"/>
      <c r="O56" s="111"/>
      <c r="P56" s="111">
        <f t="shared" si="77"/>
        <v>0</v>
      </c>
      <c r="Q56" s="111"/>
      <c r="R56" s="111"/>
      <c r="S56" s="47"/>
      <c r="T56" s="47"/>
      <c r="U56" s="111"/>
      <c r="V56" s="93"/>
      <c r="W56" s="111"/>
      <c r="X56" s="111"/>
      <c r="Y56" s="48"/>
      <c r="Z56" s="48"/>
      <c r="AA56" s="111"/>
      <c r="AB56" s="93">
        <v>0</v>
      </c>
      <c r="AC56" s="111"/>
      <c r="AD56" s="111"/>
      <c r="AE56" s="47"/>
      <c r="AF56" s="47"/>
      <c r="AG56" s="111"/>
      <c r="AH56" s="111"/>
      <c r="AI56" s="111"/>
      <c r="AJ56" s="113"/>
      <c r="AK56" s="113"/>
      <c r="AL56" s="113"/>
      <c r="AM56" s="113"/>
      <c r="AN56" s="113"/>
      <c r="AO56" s="113"/>
      <c r="AP56" s="113"/>
      <c r="AQ56" s="113"/>
      <c r="AR56" s="113"/>
      <c r="AS56" s="113"/>
      <c r="AT56" s="113"/>
      <c r="AU56" s="113"/>
      <c r="AV56" s="113"/>
      <c r="AW56" s="113"/>
      <c r="AX56" s="113"/>
      <c r="AY56" s="113"/>
      <c r="AZ56" s="113"/>
    </row>
    <row r="57" spans="1:52" s="114" customFormat="1" ht="18.75" customHeight="1" x14ac:dyDescent="0.2">
      <c r="A57" s="129" t="s">
        <v>104</v>
      </c>
      <c r="B57" s="119" t="s">
        <v>83</v>
      </c>
      <c r="C57" s="110"/>
      <c r="D57" s="121">
        <f t="shared" si="6"/>
        <v>0</v>
      </c>
      <c r="E57" s="111"/>
      <c r="F57" s="111"/>
      <c r="G57" s="48"/>
      <c r="H57" s="48"/>
      <c r="I57" s="111"/>
      <c r="J57" s="29"/>
      <c r="K57" s="111"/>
      <c r="L57" s="111"/>
      <c r="M57" s="48"/>
      <c r="N57" s="48"/>
      <c r="O57" s="111"/>
      <c r="P57" s="111">
        <f t="shared" si="77"/>
        <v>0</v>
      </c>
      <c r="Q57" s="111"/>
      <c r="R57" s="111"/>
      <c r="S57" s="47"/>
      <c r="T57" s="47"/>
      <c r="U57" s="111"/>
      <c r="V57" s="93"/>
      <c r="W57" s="111"/>
      <c r="X57" s="111"/>
      <c r="Y57" s="48"/>
      <c r="Z57" s="48"/>
      <c r="AA57" s="111"/>
      <c r="AB57" s="93">
        <v>0</v>
      </c>
      <c r="AC57" s="111"/>
      <c r="AD57" s="111"/>
      <c r="AE57" s="47"/>
      <c r="AF57" s="47"/>
      <c r="AG57" s="111"/>
      <c r="AH57" s="111"/>
      <c r="AI57" s="111"/>
      <c r="AJ57" s="113"/>
      <c r="AK57" s="113"/>
      <c r="AL57" s="113"/>
      <c r="AM57" s="113"/>
      <c r="AN57" s="113"/>
      <c r="AO57" s="113"/>
      <c r="AP57" s="113"/>
      <c r="AQ57" s="113"/>
      <c r="AR57" s="113"/>
      <c r="AS57" s="113"/>
      <c r="AT57" s="113"/>
      <c r="AU57" s="113"/>
      <c r="AV57" s="113"/>
      <c r="AW57" s="113"/>
      <c r="AX57" s="113"/>
      <c r="AY57" s="113"/>
      <c r="AZ57" s="113"/>
    </row>
    <row r="58" spans="1:52" s="114" customFormat="1" ht="18.75" customHeight="1" x14ac:dyDescent="0.25">
      <c r="A58" s="115">
        <v>3</v>
      </c>
      <c r="B58" s="116" t="s">
        <v>110</v>
      </c>
      <c r="C58" s="110"/>
      <c r="D58" s="111">
        <f>D59+D61</f>
        <v>984</v>
      </c>
      <c r="E58" s="111">
        <f t="shared" ref="E58:AH58" si="87">E59+E61</f>
        <v>0</v>
      </c>
      <c r="F58" s="111">
        <f t="shared" si="87"/>
        <v>0</v>
      </c>
      <c r="G58" s="48">
        <f t="shared" si="87"/>
        <v>0</v>
      </c>
      <c r="H58" s="48">
        <f t="shared" si="87"/>
        <v>41</v>
      </c>
      <c r="I58" s="111">
        <f t="shared" si="87"/>
        <v>0</v>
      </c>
      <c r="J58" s="111">
        <f t="shared" si="87"/>
        <v>895</v>
      </c>
      <c r="K58" s="111">
        <f t="shared" si="87"/>
        <v>78</v>
      </c>
      <c r="L58" s="111">
        <f t="shared" si="87"/>
        <v>0</v>
      </c>
      <c r="M58" s="48">
        <f t="shared" si="87"/>
        <v>0</v>
      </c>
      <c r="N58" s="48">
        <f t="shared" si="87"/>
        <v>37</v>
      </c>
      <c r="O58" s="111">
        <f t="shared" si="87"/>
        <v>0</v>
      </c>
      <c r="P58" s="111">
        <f t="shared" si="87"/>
        <v>89</v>
      </c>
      <c r="Q58" s="111">
        <f t="shared" si="87"/>
        <v>0</v>
      </c>
      <c r="R58" s="111">
        <f t="shared" si="87"/>
        <v>0</v>
      </c>
      <c r="S58" s="47">
        <f t="shared" si="87"/>
        <v>0</v>
      </c>
      <c r="T58" s="47">
        <f t="shared" si="87"/>
        <v>4</v>
      </c>
      <c r="U58" s="111">
        <f t="shared" si="87"/>
        <v>0</v>
      </c>
      <c r="V58" s="111">
        <f t="shared" si="87"/>
        <v>71</v>
      </c>
      <c r="W58" s="111">
        <f t="shared" si="87"/>
        <v>14</v>
      </c>
      <c r="X58" s="111">
        <f t="shared" si="87"/>
        <v>0</v>
      </c>
      <c r="Y58" s="48">
        <f t="shared" si="87"/>
        <v>0</v>
      </c>
      <c r="Z58" s="48">
        <f t="shared" si="87"/>
        <v>3</v>
      </c>
      <c r="AA58" s="111">
        <f t="shared" si="87"/>
        <v>0</v>
      </c>
      <c r="AB58" s="111">
        <f t="shared" si="87"/>
        <v>18</v>
      </c>
      <c r="AC58" s="111">
        <f t="shared" si="87"/>
        <v>0</v>
      </c>
      <c r="AD58" s="111">
        <f t="shared" si="87"/>
        <v>0</v>
      </c>
      <c r="AE58" s="47">
        <f t="shared" si="87"/>
        <v>0</v>
      </c>
      <c r="AF58" s="47">
        <f t="shared" si="87"/>
        <v>1</v>
      </c>
      <c r="AG58" s="111">
        <f t="shared" si="87"/>
        <v>0</v>
      </c>
      <c r="AH58" s="111">
        <f t="shared" si="87"/>
        <v>0</v>
      </c>
      <c r="AI58" s="111"/>
      <c r="AJ58" s="113"/>
      <c r="AK58" s="113"/>
      <c r="AL58" s="113"/>
      <c r="AM58" s="113"/>
      <c r="AN58" s="113"/>
      <c r="AO58" s="113"/>
      <c r="AP58" s="113"/>
      <c r="AQ58" s="113"/>
      <c r="AR58" s="113"/>
      <c r="AS58" s="113"/>
      <c r="AT58" s="113"/>
      <c r="AU58" s="113"/>
      <c r="AV58" s="113"/>
      <c r="AW58" s="113"/>
      <c r="AX58" s="113"/>
      <c r="AY58" s="113"/>
      <c r="AZ58" s="113"/>
    </row>
    <row r="59" spans="1:52" s="114" customFormat="1" ht="18.75" customHeight="1" x14ac:dyDescent="0.25">
      <c r="A59" s="128" t="s">
        <v>76</v>
      </c>
      <c r="B59" s="123" t="str">
        <f>B41</f>
        <v>Các Sở, ban, ngành</v>
      </c>
      <c r="C59" s="110"/>
      <c r="D59" s="111">
        <f>D60</f>
        <v>718</v>
      </c>
      <c r="E59" s="111">
        <f t="shared" ref="E59:AH59" si="88">E60</f>
        <v>0</v>
      </c>
      <c r="F59" s="111">
        <f t="shared" si="88"/>
        <v>0</v>
      </c>
      <c r="G59" s="48">
        <f t="shared" si="88"/>
        <v>0</v>
      </c>
      <c r="H59" s="48">
        <f t="shared" si="88"/>
        <v>0</v>
      </c>
      <c r="I59" s="111">
        <f t="shared" si="88"/>
        <v>0</v>
      </c>
      <c r="J59" s="111">
        <f t="shared" si="88"/>
        <v>653</v>
      </c>
      <c r="K59" s="111">
        <f t="shared" si="88"/>
        <v>0</v>
      </c>
      <c r="L59" s="111">
        <f t="shared" si="88"/>
        <v>0</v>
      </c>
      <c r="M59" s="48">
        <f t="shared" si="88"/>
        <v>0</v>
      </c>
      <c r="N59" s="48">
        <f t="shared" si="88"/>
        <v>0</v>
      </c>
      <c r="O59" s="111">
        <f t="shared" si="88"/>
        <v>0</v>
      </c>
      <c r="P59" s="111">
        <f t="shared" si="88"/>
        <v>65</v>
      </c>
      <c r="Q59" s="111">
        <f t="shared" si="88"/>
        <v>0</v>
      </c>
      <c r="R59" s="111">
        <f t="shared" si="88"/>
        <v>0</v>
      </c>
      <c r="S59" s="47">
        <f t="shared" si="88"/>
        <v>0</v>
      </c>
      <c r="T59" s="47">
        <f t="shared" si="88"/>
        <v>0</v>
      </c>
      <c r="U59" s="111">
        <f t="shared" si="88"/>
        <v>0</v>
      </c>
      <c r="V59" s="111">
        <f t="shared" si="88"/>
        <v>65</v>
      </c>
      <c r="W59" s="111">
        <f t="shared" si="88"/>
        <v>0</v>
      </c>
      <c r="X59" s="111">
        <f t="shared" si="88"/>
        <v>0</v>
      </c>
      <c r="Y59" s="48">
        <f t="shared" si="88"/>
        <v>0</v>
      </c>
      <c r="Z59" s="48">
        <f t="shared" si="88"/>
        <v>0</v>
      </c>
      <c r="AA59" s="111">
        <f t="shared" si="88"/>
        <v>0</v>
      </c>
      <c r="AB59" s="111">
        <f t="shared" si="88"/>
        <v>0</v>
      </c>
      <c r="AC59" s="111">
        <f t="shared" si="88"/>
        <v>0</v>
      </c>
      <c r="AD59" s="111">
        <f t="shared" si="88"/>
        <v>0</v>
      </c>
      <c r="AE59" s="47">
        <f t="shared" si="88"/>
        <v>0</v>
      </c>
      <c r="AF59" s="47">
        <f t="shared" si="88"/>
        <v>0</v>
      </c>
      <c r="AG59" s="111">
        <f t="shared" si="88"/>
        <v>0</v>
      </c>
      <c r="AH59" s="111">
        <f t="shared" si="88"/>
        <v>0</v>
      </c>
      <c r="AI59" s="111"/>
      <c r="AJ59" s="113"/>
      <c r="AK59" s="113"/>
      <c r="AL59" s="113"/>
      <c r="AM59" s="113"/>
      <c r="AN59" s="113"/>
      <c r="AO59" s="113"/>
      <c r="AP59" s="113"/>
      <c r="AQ59" s="113"/>
      <c r="AR59" s="113"/>
      <c r="AS59" s="113"/>
      <c r="AT59" s="113"/>
      <c r="AU59" s="113"/>
      <c r="AV59" s="113"/>
      <c r="AW59" s="113"/>
      <c r="AX59" s="113"/>
      <c r="AY59" s="113"/>
      <c r="AZ59" s="113"/>
    </row>
    <row r="60" spans="1:52" s="122" customFormat="1" ht="18.75" customHeight="1" x14ac:dyDescent="0.25">
      <c r="A60" s="129" t="s">
        <v>101</v>
      </c>
      <c r="B60" s="124" t="s">
        <v>111</v>
      </c>
      <c r="C60" s="120"/>
      <c r="D60" s="121">
        <f t="shared" si="6"/>
        <v>718</v>
      </c>
      <c r="E60" s="121"/>
      <c r="F60" s="121"/>
      <c r="G60" s="56"/>
      <c r="H60" s="56"/>
      <c r="I60" s="121"/>
      <c r="J60" s="29">
        <v>653</v>
      </c>
      <c r="K60" s="121"/>
      <c r="L60" s="121"/>
      <c r="M60" s="56"/>
      <c r="N60" s="56"/>
      <c r="O60" s="121"/>
      <c r="P60" s="121">
        <f t="shared" si="77"/>
        <v>65</v>
      </c>
      <c r="Q60" s="121"/>
      <c r="R60" s="121"/>
      <c r="S60" s="49"/>
      <c r="T60" s="49"/>
      <c r="U60" s="121"/>
      <c r="V60" s="93">
        <v>65</v>
      </c>
      <c r="W60" s="121">
        <v>0</v>
      </c>
      <c r="X60" s="121"/>
      <c r="Y60" s="56"/>
      <c r="Z60" s="56"/>
      <c r="AA60" s="121"/>
      <c r="AB60" s="93"/>
      <c r="AC60" s="121"/>
      <c r="AD60" s="121"/>
      <c r="AE60" s="49"/>
      <c r="AF60" s="49"/>
      <c r="AG60" s="121"/>
      <c r="AH60" s="121"/>
      <c r="AI60" s="121"/>
      <c r="AJ60" s="99"/>
      <c r="AK60" s="99"/>
      <c r="AL60" s="99"/>
      <c r="AM60" s="99"/>
      <c r="AN60" s="99"/>
      <c r="AO60" s="99"/>
      <c r="AP60" s="99"/>
      <c r="AQ60" s="99"/>
      <c r="AR60" s="99"/>
      <c r="AS60" s="99"/>
      <c r="AT60" s="99"/>
      <c r="AU60" s="99"/>
      <c r="AV60" s="99"/>
      <c r="AW60" s="99"/>
      <c r="AX60" s="99"/>
      <c r="AY60" s="99"/>
      <c r="AZ60" s="99"/>
    </row>
    <row r="61" spans="1:52" s="114" customFormat="1" ht="18.75" customHeight="1" x14ac:dyDescent="0.25">
      <c r="A61" s="128" t="s">
        <v>76</v>
      </c>
      <c r="B61" s="123" t="str">
        <f>B55</f>
        <v>Phân cấp cho cấp huyện</v>
      </c>
      <c r="C61" s="110"/>
      <c r="D61" s="111">
        <f>SUM(D62:D69)</f>
        <v>266</v>
      </c>
      <c r="E61" s="111">
        <f t="shared" ref="E61:AI61" si="89">SUM(E62:E69)</f>
        <v>0</v>
      </c>
      <c r="F61" s="111">
        <f t="shared" si="89"/>
        <v>0</v>
      </c>
      <c r="G61" s="48">
        <f t="shared" si="89"/>
        <v>0</v>
      </c>
      <c r="H61" s="48">
        <f t="shared" si="89"/>
        <v>41</v>
      </c>
      <c r="I61" s="111">
        <f t="shared" si="89"/>
        <v>0</v>
      </c>
      <c r="J61" s="111">
        <f t="shared" si="89"/>
        <v>242</v>
      </c>
      <c r="K61" s="111">
        <f t="shared" si="89"/>
        <v>78</v>
      </c>
      <c r="L61" s="111">
        <f t="shared" si="89"/>
        <v>0</v>
      </c>
      <c r="M61" s="48">
        <f t="shared" si="89"/>
        <v>0</v>
      </c>
      <c r="N61" s="48">
        <f t="shared" si="89"/>
        <v>37</v>
      </c>
      <c r="O61" s="111">
        <f t="shared" si="89"/>
        <v>0</v>
      </c>
      <c r="P61" s="111">
        <f t="shared" si="89"/>
        <v>24</v>
      </c>
      <c r="Q61" s="111">
        <f t="shared" si="89"/>
        <v>0</v>
      </c>
      <c r="R61" s="111">
        <f t="shared" si="89"/>
        <v>0</v>
      </c>
      <c r="S61" s="47">
        <f t="shared" si="89"/>
        <v>0</v>
      </c>
      <c r="T61" s="47">
        <f t="shared" si="89"/>
        <v>4</v>
      </c>
      <c r="U61" s="111">
        <f t="shared" si="89"/>
        <v>0</v>
      </c>
      <c r="V61" s="111">
        <f t="shared" si="89"/>
        <v>6</v>
      </c>
      <c r="W61" s="111">
        <f t="shared" si="89"/>
        <v>14</v>
      </c>
      <c r="X61" s="111">
        <f t="shared" si="89"/>
        <v>0</v>
      </c>
      <c r="Y61" s="48">
        <f t="shared" si="89"/>
        <v>0</v>
      </c>
      <c r="Z61" s="48">
        <f t="shared" si="89"/>
        <v>3</v>
      </c>
      <c r="AA61" s="111">
        <f t="shared" si="89"/>
        <v>0</v>
      </c>
      <c r="AB61" s="111">
        <f t="shared" si="89"/>
        <v>18</v>
      </c>
      <c r="AC61" s="111">
        <f t="shared" si="89"/>
        <v>0</v>
      </c>
      <c r="AD61" s="111">
        <f t="shared" si="89"/>
        <v>0</v>
      </c>
      <c r="AE61" s="47">
        <f t="shared" si="89"/>
        <v>0</v>
      </c>
      <c r="AF61" s="47">
        <f t="shared" si="89"/>
        <v>1</v>
      </c>
      <c r="AG61" s="111">
        <f t="shared" si="89"/>
        <v>0</v>
      </c>
      <c r="AH61" s="111">
        <f t="shared" si="89"/>
        <v>0</v>
      </c>
      <c r="AI61" s="111">
        <f t="shared" si="89"/>
        <v>0</v>
      </c>
      <c r="AJ61" s="113"/>
      <c r="AK61" s="113"/>
      <c r="AL61" s="113"/>
      <c r="AM61" s="113"/>
      <c r="AN61" s="113"/>
      <c r="AO61" s="113"/>
      <c r="AP61" s="113"/>
      <c r="AQ61" s="113"/>
      <c r="AR61" s="113"/>
      <c r="AS61" s="113"/>
      <c r="AT61" s="113"/>
      <c r="AU61" s="113"/>
      <c r="AV61" s="113"/>
      <c r="AW61" s="113"/>
      <c r="AX61" s="113"/>
      <c r="AY61" s="113"/>
      <c r="AZ61" s="113"/>
    </row>
    <row r="62" spans="1:52" s="95" customFormat="1" ht="18.75" customHeight="1" x14ac:dyDescent="0.25">
      <c r="A62" s="90" t="s">
        <v>101</v>
      </c>
      <c r="B62" s="91" t="s">
        <v>103</v>
      </c>
      <c r="C62" s="92"/>
      <c r="D62" s="26">
        <f t="shared" si="6"/>
        <v>0</v>
      </c>
      <c r="E62" s="26"/>
      <c r="F62" s="26"/>
      <c r="G62" s="56"/>
      <c r="H62" s="56"/>
      <c r="I62" s="26"/>
      <c r="J62" s="93"/>
      <c r="K62" s="149">
        <v>39</v>
      </c>
      <c r="L62" s="149"/>
      <c r="M62" s="150"/>
      <c r="N62" s="150"/>
      <c r="O62" s="149"/>
      <c r="P62" s="149"/>
      <c r="Q62" s="149"/>
      <c r="R62" s="149"/>
      <c r="S62" s="150"/>
      <c r="T62" s="150"/>
      <c r="U62" s="149"/>
      <c r="V62" s="134"/>
      <c r="W62" s="149">
        <v>0</v>
      </c>
      <c r="X62" s="149"/>
      <c r="Y62" s="150"/>
      <c r="Z62" s="150"/>
      <c r="AA62" s="149"/>
      <c r="AB62" s="134"/>
      <c r="AC62" s="26"/>
      <c r="AD62" s="26"/>
      <c r="AE62" s="56"/>
      <c r="AF62" s="56"/>
      <c r="AG62" s="26"/>
      <c r="AH62" s="26"/>
      <c r="AI62" s="26"/>
      <c r="AJ62" s="94"/>
      <c r="AK62" s="94"/>
      <c r="AL62" s="94"/>
      <c r="AM62" s="94"/>
      <c r="AN62" s="94"/>
      <c r="AO62" s="94"/>
      <c r="AP62" s="94"/>
      <c r="AQ62" s="94"/>
      <c r="AR62" s="94"/>
      <c r="AS62" s="94"/>
      <c r="AT62" s="94"/>
      <c r="AU62" s="94"/>
      <c r="AV62" s="94"/>
      <c r="AW62" s="94"/>
      <c r="AX62" s="94"/>
      <c r="AY62" s="94"/>
      <c r="AZ62" s="94"/>
    </row>
    <row r="63" spans="1:52" s="122" customFormat="1" ht="18.75" customHeight="1" x14ac:dyDescent="0.2">
      <c r="A63" s="129" t="s">
        <v>104</v>
      </c>
      <c r="B63" s="131" t="s">
        <v>79</v>
      </c>
      <c r="C63" s="120"/>
      <c r="D63" s="121">
        <f t="shared" si="6"/>
        <v>46</v>
      </c>
      <c r="E63" s="121"/>
      <c r="F63" s="121"/>
      <c r="G63" s="56"/>
      <c r="H63" s="56"/>
      <c r="I63" s="121"/>
      <c r="J63" s="134">
        <v>42</v>
      </c>
      <c r="K63" s="149">
        <v>0</v>
      </c>
      <c r="L63" s="149"/>
      <c r="M63" s="150"/>
      <c r="N63" s="150"/>
      <c r="O63" s="149"/>
      <c r="P63" s="149">
        <f t="shared" si="77"/>
        <v>4</v>
      </c>
      <c r="Q63" s="149"/>
      <c r="R63" s="149"/>
      <c r="S63" s="150"/>
      <c r="T63" s="150"/>
      <c r="U63" s="149"/>
      <c r="V63" s="134"/>
      <c r="W63" s="149">
        <v>7</v>
      </c>
      <c r="X63" s="149"/>
      <c r="Y63" s="150"/>
      <c r="Z63" s="150"/>
      <c r="AA63" s="149"/>
      <c r="AB63" s="134">
        <v>4</v>
      </c>
      <c r="AC63" s="121"/>
      <c r="AD63" s="121"/>
      <c r="AE63" s="49"/>
      <c r="AF63" s="49"/>
      <c r="AG63" s="121"/>
      <c r="AH63" s="121"/>
      <c r="AI63" s="121"/>
      <c r="AJ63" s="99"/>
      <c r="AK63" s="99"/>
      <c r="AL63" s="99"/>
      <c r="AM63" s="99"/>
      <c r="AN63" s="99"/>
      <c r="AO63" s="99"/>
      <c r="AP63" s="99"/>
      <c r="AQ63" s="99"/>
      <c r="AR63" s="99"/>
      <c r="AS63" s="99"/>
      <c r="AT63" s="99"/>
      <c r="AU63" s="99"/>
      <c r="AV63" s="99"/>
      <c r="AW63" s="99"/>
      <c r="AX63" s="99"/>
      <c r="AY63" s="99"/>
      <c r="AZ63" s="99"/>
    </row>
    <row r="64" spans="1:52" s="122" customFormat="1" ht="18.75" customHeight="1" x14ac:dyDescent="0.2">
      <c r="A64" s="129" t="s">
        <v>105</v>
      </c>
      <c r="B64" s="131" t="s">
        <v>80</v>
      </c>
      <c r="C64" s="120"/>
      <c r="D64" s="121">
        <f t="shared" si="6"/>
        <v>43</v>
      </c>
      <c r="E64" s="121"/>
      <c r="F64" s="121"/>
      <c r="G64" s="56"/>
      <c r="H64" s="56"/>
      <c r="I64" s="121"/>
      <c r="J64" s="134">
        <v>39</v>
      </c>
      <c r="K64" s="149">
        <v>39</v>
      </c>
      <c r="L64" s="149"/>
      <c r="M64" s="150"/>
      <c r="N64" s="150"/>
      <c r="O64" s="149"/>
      <c r="P64" s="149">
        <f t="shared" si="77"/>
        <v>4</v>
      </c>
      <c r="Q64" s="149"/>
      <c r="R64" s="149"/>
      <c r="S64" s="150"/>
      <c r="T64" s="150"/>
      <c r="U64" s="149"/>
      <c r="V64" s="134"/>
      <c r="W64" s="149">
        <v>3</v>
      </c>
      <c r="X64" s="149"/>
      <c r="Y64" s="150"/>
      <c r="Z64" s="150"/>
      <c r="AA64" s="149"/>
      <c r="AB64" s="134">
        <v>4</v>
      </c>
      <c r="AC64" s="121"/>
      <c r="AD64" s="121"/>
      <c r="AE64" s="49"/>
      <c r="AF64" s="49"/>
      <c r="AG64" s="121"/>
      <c r="AH64" s="121"/>
      <c r="AI64" s="121"/>
      <c r="AJ64" s="99"/>
      <c r="AK64" s="99"/>
      <c r="AL64" s="99"/>
      <c r="AM64" s="99"/>
      <c r="AN64" s="99"/>
      <c r="AO64" s="99"/>
      <c r="AP64" s="99"/>
      <c r="AQ64" s="99"/>
      <c r="AR64" s="99"/>
      <c r="AS64" s="99"/>
      <c r="AT64" s="99"/>
      <c r="AU64" s="99"/>
      <c r="AV64" s="99"/>
      <c r="AW64" s="99"/>
      <c r="AX64" s="99"/>
      <c r="AY64" s="99"/>
      <c r="AZ64" s="99"/>
    </row>
    <row r="65" spans="1:52" s="122" customFormat="1" ht="18.75" customHeight="1" x14ac:dyDescent="0.2">
      <c r="A65" s="129" t="s">
        <v>106</v>
      </c>
      <c r="B65" s="131" t="s">
        <v>81</v>
      </c>
      <c r="C65" s="120"/>
      <c r="D65" s="121">
        <f t="shared" si="6"/>
        <v>35</v>
      </c>
      <c r="E65" s="121"/>
      <c r="F65" s="121"/>
      <c r="G65" s="56"/>
      <c r="H65" s="56"/>
      <c r="I65" s="121"/>
      <c r="J65" s="134">
        <v>32</v>
      </c>
      <c r="K65" s="149"/>
      <c r="L65" s="149"/>
      <c r="M65" s="150"/>
      <c r="N65" s="150"/>
      <c r="O65" s="149"/>
      <c r="P65" s="149">
        <f t="shared" si="77"/>
        <v>3</v>
      </c>
      <c r="Q65" s="149"/>
      <c r="R65" s="149"/>
      <c r="S65" s="150"/>
      <c r="T65" s="150"/>
      <c r="U65" s="149"/>
      <c r="V65" s="134">
        <v>1</v>
      </c>
      <c r="W65" s="149">
        <v>0</v>
      </c>
      <c r="X65" s="149"/>
      <c r="Y65" s="150"/>
      <c r="Z65" s="150"/>
      <c r="AA65" s="149"/>
      <c r="AB65" s="134">
        <v>2</v>
      </c>
      <c r="AC65" s="121"/>
      <c r="AD65" s="121"/>
      <c r="AE65" s="49"/>
      <c r="AF65" s="49"/>
      <c r="AG65" s="121"/>
      <c r="AH65" s="121"/>
      <c r="AI65" s="121"/>
      <c r="AJ65" s="99"/>
      <c r="AK65" s="99"/>
      <c r="AL65" s="99"/>
      <c r="AM65" s="99"/>
      <c r="AN65" s="99"/>
      <c r="AO65" s="99"/>
      <c r="AP65" s="99"/>
      <c r="AQ65" s="99"/>
      <c r="AR65" s="99"/>
      <c r="AS65" s="99"/>
      <c r="AT65" s="99"/>
      <c r="AU65" s="99"/>
      <c r="AV65" s="99"/>
      <c r="AW65" s="99"/>
      <c r="AX65" s="99"/>
      <c r="AY65" s="99"/>
      <c r="AZ65" s="99"/>
    </row>
    <row r="66" spans="1:52" s="122" customFormat="1" ht="18.75" customHeight="1" x14ac:dyDescent="0.2">
      <c r="A66" s="129" t="s">
        <v>107</v>
      </c>
      <c r="B66" s="131" t="s">
        <v>112</v>
      </c>
      <c r="C66" s="120"/>
      <c r="D66" s="121">
        <f t="shared" si="6"/>
        <v>43</v>
      </c>
      <c r="E66" s="121"/>
      <c r="F66" s="121"/>
      <c r="G66" s="56"/>
      <c r="H66" s="56"/>
      <c r="I66" s="121"/>
      <c r="J66" s="134">
        <v>39</v>
      </c>
      <c r="K66" s="149"/>
      <c r="L66" s="149"/>
      <c r="M66" s="150"/>
      <c r="N66" s="150"/>
      <c r="O66" s="149"/>
      <c r="P66" s="149">
        <f t="shared" si="77"/>
        <v>4</v>
      </c>
      <c r="Q66" s="149"/>
      <c r="R66" s="149"/>
      <c r="S66" s="150"/>
      <c r="T66" s="150"/>
      <c r="U66" s="149"/>
      <c r="V66" s="134"/>
      <c r="W66" s="149">
        <v>4</v>
      </c>
      <c r="X66" s="149"/>
      <c r="Y66" s="150"/>
      <c r="Z66" s="150"/>
      <c r="AA66" s="149"/>
      <c r="AB66" s="134">
        <v>4</v>
      </c>
      <c r="AC66" s="121"/>
      <c r="AD66" s="121"/>
      <c r="AE66" s="49"/>
      <c r="AF66" s="49"/>
      <c r="AG66" s="121"/>
      <c r="AH66" s="121"/>
      <c r="AI66" s="121"/>
      <c r="AJ66" s="99"/>
      <c r="AK66" s="99"/>
      <c r="AL66" s="99"/>
      <c r="AM66" s="99"/>
      <c r="AN66" s="99"/>
      <c r="AO66" s="99"/>
      <c r="AP66" s="99"/>
      <c r="AQ66" s="99"/>
      <c r="AR66" s="99"/>
      <c r="AS66" s="99"/>
      <c r="AT66" s="99"/>
      <c r="AU66" s="99"/>
      <c r="AV66" s="99"/>
      <c r="AW66" s="99"/>
      <c r="AX66" s="99"/>
      <c r="AY66" s="99"/>
      <c r="AZ66" s="99"/>
    </row>
    <row r="67" spans="1:52" s="184" customFormat="1" ht="18.75" customHeight="1" x14ac:dyDescent="0.2">
      <c r="A67" s="181" t="s">
        <v>108</v>
      </c>
      <c r="B67" s="182" t="s">
        <v>82</v>
      </c>
      <c r="C67" s="183"/>
      <c r="D67" s="49">
        <f t="shared" si="6"/>
        <v>41</v>
      </c>
      <c r="E67" s="49"/>
      <c r="F67" s="49"/>
      <c r="G67" s="56"/>
      <c r="H67" s="56">
        <f>N67+T67</f>
        <v>41</v>
      </c>
      <c r="I67" s="49"/>
      <c r="J67" s="53">
        <v>37</v>
      </c>
      <c r="K67" s="150"/>
      <c r="L67" s="150"/>
      <c r="M67" s="150"/>
      <c r="N67" s="150">
        <v>37</v>
      </c>
      <c r="O67" s="150"/>
      <c r="P67" s="150">
        <f t="shared" si="77"/>
        <v>4</v>
      </c>
      <c r="Q67" s="150"/>
      <c r="R67" s="150"/>
      <c r="S67" s="150"/>
      <c r="T67" s="150">
        <f>Z67+AF67</f>
        <v>4</v>
      </c>
      <c r="U67" s="150"/>
      <c r="V67" s="53">
        <v>3</v>
      </c>
      <c r="W67" s="150"/>
      <c r="X67" s="150"/>
      <c r="Y67" s="150"/>
      <c r="Z67" s="150">
        <v>3</v>
      </c>
      <c r="AA67" s="150"/>
      <c r="AB67" s="53">
        <v>1</v>
      </c>
      <c r="AC67" s="49"/>
      <c r="AD67" s="49"/>
      <c r="AE67" s="49"/>
      <c r="AF67" s="49">
        <v>1</v>
      </c>
      <c r="AG67" s="49"/>
      <c r="AH67" s="49"/>
      <c r="AI67" s="49"/>
      <c r="AJ67" s="82"/>
      <c r="AK67" s="82"/>
      <c r="AL67" s="82"/>
      <c r="AM67" s="82"/>
      <c r="AN67" s="82"/>
      <c r="AO67" s="82"/>
      <c r="AP67" s="82"/>
      <c r="AQ67" s="82"/>
      <c r="AR67" s="82"/>
      <c r="AS67" s="82"/>
      <c r="AT67" s="82"/>
      <c r="AU67" s="82"/>
      <c r="AV67" s="82"/>
      <c r="AW67" s="82"/>
      <c r="AX67" s="82"/>
      <c r="AY67" s="82"/>
      <c r="AZ67" s="82"/>
    </row>
    <row r="68" spans="1:52" s="122" customFormat="1" ht="18.75" customHeight="1" x14ac:dyDescent="0.2">
      <c r="A68" s="129" t="s">
        <v>109</v>
      </c>
      <c r="B68" s="119" t="s">
        <v>83</v>
      </c>
      <c r="C68" s="120"/>
      <c r="D68" s="121">
        <f t="shared" si="6"/>
        <v>35</v>
      </c>
      <c r="E68" s="121"/>
      <c r="F68" s="121"/>
      <c r="G68" s="56"/>
      <c r="H68" s="56"/>
      <c r="I68" s="121"/>
      <c r="J68" s="134">
        <v>32</v>
      </c>
      <c r="K68" s="149"/>
      <c r="L68" s="149"/>
      <c r="M68" s="150"/>
      <c r="N68" s="150"/>
      <c r="O68" s="149"/>
      <c r="P68" s="149">
        <f t="shared" si="77"/>
        <v>3</v>
      </c>
      <c r="Q68" s="149"/>
      <c r="R68" s="149"/>
      <c r="S68" s="150"/>
      <c r="T68" s="150"/>
      <c r="U68" s="149"/>
      <c r="V68" s="134">
        <v>2</v>
      </c>
      <c r="W68" s="149"/>
      <c r="X68" s="149"/>
      <c r="Y68" s="150"/>
      <c r="Z68" s="150"/>
      <c r="AA68" s="149"/>
      <c r="AB68" s="134">
        <v>1</v>
      </c>
      <c r="AC68" s="121"/>
      <c r="AD68" s="121"/>
      <c r="AE68" s="49"/>
      <c r="AF68" s="49"/>
      <c r="AG68" s="121"/>
      <c r="AH68" s="121"/>
      <c r="AI68" s="121"/>
      <c r="AJ68" s="99"/>
      <c r="AK68" s="99"/>
      <c r="AL68" s="99"/>
      <c r="AM68" s="99"/>
      <c r="AN68" s="99"/>
      <c r="AO68" s="99"/>
      <c r="AP68" s="99"/>
      <c r="AQ68" s="99"/>
      <c r="AR68" s="99"/>
      <c r="AS68" s="99"/>
      <c r="AT68" s="99"/>
      <c r="AU68" s="99"/>
      <c r="AV68" s="99"/>
      <c r="AW68" s="99"/>
      <c r="AX68" s="99"/>
      <c r="AY68" s="99"/>
      <c r="AZ68" s="99"/>
    </row>
    <row r="69" spans="1:52" s="122" customFormat="1" ht="18.75" customHeight="1" x14ac:dyDescent="0.2">
      <c r="A69" s="129" t="s">
        <v>113</v>
      </c>
      <c r="B69" s="132" t="s">
        <v>95</v>
      </c>
      <c r="C69" s="120"/>
      <c r="D69" s="121">
        <f t="shared" si="6"/>
        <v>23</v>
      </c>
      <c r="E69" s="121"/>
      <c r="F69" s="121"/>
      <c r="G69" s="56"/>
      <c r="H69" s="56"/>
      <c r="I69" s="121"/>
      <c r="J69" s="134">
        <v>21</v>
      </c>
      <c r="K69" s="149"/>
      <c r="L69" s="149"/>
      <c r="M69" s="150"/>
      <c r="N69" s="150"/>
      <c r="O69" s="149"/>
      <c r="P69" s="149">
        <f t="shared" si="77"/>
        <v>2</v>
      </c>
      <c r="Q69" s="149"/>
      <c r="R69" s="149"/>
      <c r="S69" s="150"/>
      <c r="T69" s="150"/>
      <c r="U69" s="149"/>
      <c r="V69" s="134"/>
      <c r="W69" s="149"/>
      <c r="X69" s="149"/>
      <c r="Y69" s="150"/>
      <c r="Z69" s="150"/>
      <c r="AA69" s="149"/>
      <c r="AB69" s="134">
        <v>2</v>
      </c>
      <c r="AC69" s="121"/>
      <c r="AD69" s="121"/>
      <c r="AE69" s="49"/>
      <c r="AF69" s="49"/>
      <c r="AG69" s="121"/>
      <c r="AH69" s="121"/>
      <c r="AI69" s="121"/>
      <c r="AJ69" s="99"/>
      <c r="AK69" s="99"/>
      <c r="AL69" s="99"/>
      <c r="AM69" s="99"/>
      <c r="AN69" s="99"/>
      <c r="AO69" s="99"/>
      <c r="AP69" s="99"/>
      <c r="AQ69" s="99"/>
      <c r="AR69" s="99"/>
      <c r="AS69" s="99"/>
      <c r="AT69" s="99"/>
      <c r="AU69" s="99"/>
      <c r="AV69" s="99"/>
      <c r="AW69" s="99"/>
      <c r="AX69" s="99"/>
      <c r="AY69" s="99"/>
      <c r="AZ69" s="99"/>
    </row>
    <row r="70" spans="1:52" s="114" customFormat="1" ht="18.75" customHeight="1" x14ac:dyDescent="0.25">
      <c r="A70" s="115" t="s">
        <v>92</v>
      </c>
      <c r="B70" s="116" t="s">
        <v>125</v>
      </c>
      <c r="C70" s="110"/>
      <c r="D70" s="121">
        <f>D71+D74</f>
        <v>0</v>
      </c>
      <c r="E70" s="121">
        <f t="shared" ref="E70:AH70" si="90">E71+E74</f>
        <v>0</v>
      </c>
      <c r="F70" s="121">
        <f t="shared" si="90"/>
        <v>0</v>
      </c>
      <c r="G70" s="56">
        <f t="shared" si="90"/>
        <v>0</v>
      </c>
      <c r="H70" s="56">
        <f t="shared" si="90"/>
        <v>0</v>
      </c>
      <c r="I70" s="121">
        <f t="shared" si="90"/>
        <v>0</v>
      </c>
      <c r="J70" s="121">
        <f t="shared" si="90"/>
        <v>0</v>
      </c>
      <c r="K70" s="149">
        <f t="shared" si="90"/>
        <v>0</v>
      </c>
      <c r="L70" s="149">
        <f t="shared" si="90"/>
        <v>0</v>
      </c>
      <c r="M70" s="150">
        <f t="shared" si="90"/>
        <v>0</v>
      </c>
      <c r="N70" s="150">
        <f t="shared" si="90"/>
        <v>0</v>
      </c>
      <c r="O70" s="149">
        <f t="shared" si="90"/>
        <v>0</v>
      </c>
      <c r="P70" s="149">
        <f t="shared" si="90"/>
        <v>0</v>
      </c>
      <c r="Q70" s="149">
        <f t="shared" si="90"/>
        <v>0</v>
      </c>
      <c r="R70" s="149">
        <f t="shared" si="90"/>
        <v>0</v>
      </c>
      <c r="S70" s="150">
        <f t="shared" si="90"/>
        <v>0</v>
      </c>
      <c r="T70" s="150">
        <f t="shared" si="90"/>
        <v>0</v>
      </c>
      <c r="U70" s="149">
        <f t="shared" si="90"/>
        <v>0</v>
      </c>
      <c r="V70" s="149">
        <f t="shared" si="90"/>
        <v>0</v>
      </c>
      <c r="W70" s="149">
        <f t="shared" si="90"/>
        <v>0</v>
      </c>
      <c r="X70" s="149">
        <f t="shared" si="90"/>
        <v>0</v>
      </c>
      <c r="Y70" s="150">
        <f t="shared" si="90"/>
        <v>0</v>
      </c>
      <c r="Z70" s="150">
        <f t="shared" si="90"/>
        <v>0</v>
      </c>
      <c r="AA70" s="149">
        <f t="shared" si="90"/>
        <v>0</v>
      </c>
      <c r="AB70" s="149">
        <f t="shared" si="90"/>
        <v>0</v>
      </c>
      <c r="AC70" s="121">
        <f t="shared" si="90"/>
        <v>0</v>
      </c>
      <c r="AD70" s="121">
        <f t="shared" si="90"/>
        <v>0</v>
      </c>
      <c r="AE70" s="49">
        <f t="shared" si="90"/>
        <v>0</v>
      </c>
      <c r="AF70" s="49">
        <f t="shared" si="90"/>
        <v>0</v>
      </c>
      <c r="AG70" s="121">
        <f t="shared" si="90"/>
        <v>0</v>
      </c>
      <c r="AH70" s="121">
        <f t="shared" si="90"/>
        <v>0</v>
      </c>
      <c r="AI70" s="111"/>
      <c r="AJ70" s="113"/>
      <c r="AK70" s="113"/>
      <c r="AL70" s="113"/>
      <c r="AM70" s="113"/>
      <c r="AN70" s="113"/>
      <c r="AO70" s="113"/>
      <c r="AP70" s="113"/>
      <c r="AQ70" s="113"/>
      <c r="AR70" s="113"/>
      <c r="AS70" s="113"/>
      <c r="AT70" s="113"/>
      <c r="AU70" s="113"/>
      <c r="AV70" s="113"/>
      <c r="AW70" s="113"/>
      <c r="AX70" s="113"/>
      <c r="AY70" s="113"/>
      <c r="AZ70" s="113"/>
    </row>
    <row r="71" spans="1:52" s="114" customFormat="1" ht="18.75" customHeight="1" x14ac:dyDescent="0.25">
      <c r="A71" s="115">
        <v>1</v>
      </c>
      <c r="B71" s="116" t="s">
        <v>126</v>
      </c>
      <c r="C71" s="110"/>
      <c r="D71" s="121">
        <f>D72</f>
        <v>0</v>
      </c>
      <c r="E71" s="121">
        <f t="shared" ref="E71:AH72" si="91">E72</f>
        <v>0</v>
      </c>
      <c r="F71" s="121">
        <f t="shared" si="91"/>
        <v>0</v>
      </c>
      <c r="G71" s="56">
        <f t="shared" si="91"/>
        <v>0</v>
      </c>
      <c r="H71" s="56">
        <f t="shared" si="91"/>
        <v>0</v>
      </c>
      <c r="I71" s="121">
        <f t="shared" si="91"/>
        <v>0</v>
      </c>
      <c r="J71" s="121">
        <f t="shared" si="91"/>
        <v>0</v>
      </c>
      <c r="K71" s="121">
        <f t="shared" si="91"/>
        <v>0</v>
      </c>
      <c r="L71" s="121">
        <f t="shared" si="91"/>
        <v>0</v>
      </c>
      <c r="M71" s="56">
        <f t="shared" si="91"/>
        <v>0</v>
      </c>
      <c r="N71" s="56">
        <f t="shared" si="91"/>
        <v>0</v>
      </c>
      <c r="O71" s="121">
        <f t="shared" si="91"/>
        <v>0</v>
      </c>
      <c r="P71" s="121">
        <f t="shared" si="91"/>
        <v>0</v>
      </c>
      <c r="Q71" s="121">
        <f t="shared" si="91"/>
        <v>0</v>
      </c>
      <c r="R71" s="121">
        <f t="shared" si="91"/>
        <v>0</v>
      </c>
      <c r="S71" s="49">
        <f t="shared" si="91"/>
        <v>0</v>
      </c>
      <c r="T71" s="49">
        <f t="shared" si="91"/>
        <v>0</v>
      </c>
      <c r="U71" s="121">
        <f t="shared" si="91"/>
        <v>0</v>
      </c>
      <c r="V71" s="121">
        <f t="shared" si="91"/>
        <v>0</v>
      </c>
      <c r="W71" s="121">
        <f t="shared" si="91"/>
        <v>0</v>
      </c>
      <c r="X71" s="121">
        <f t="shared" si="91"/>
        <v>0</v>
      </c>
      <c r="Y71" s="56">
        <f t="shared" si="91"/>
        <v>0</v>
      </c>
      <c r="Z71" s="56">
        <f t="shared" si="91"/>
        <v>0</v>
      </c>
      <c r="AA71" s="121">
        <f t="shared" si="91"/>
        <v>0</v>
      </c>
      <c r="AB71" s="121">
        <f t="shared" si="91"/>
        <v>0</v>
      </c>
      <c r="AC71" s="121">
        <f t="shared" si="91"/>
        <v>0</v>
      </c>
      <c r="AD71" s="121">
        <f t="shared" si="91"/>
        <v>0</v>
      </c>
      <c r="AE71" s="49">
        <f t="shared" si="91"/>
        <v>0</v>
      </c>
      <c r="AF71" s="49">
        <f t="shared" si="91"/>
        <v>0</v>
      </c>
      <c r="AG71" s="121">
        <f t="shared" si="91"/>
        <v>0</v>
      </c>
      <c r="AH71" s="121">
        <f t="shared" si="91"/>
        <v>0</v>
      </c>
      <c r="AI71" s="111"/>
      <c r="AJ71" s="113"/>
      <c r="AK71" s="113"/>
      <c r="AL71" s="113"/>
      <c r="AM71" s="113"/>
      <c r="AN71" s="113"/>
      <c r="AO71" s="113"/>
      <c r="AP71" s="113"/>
      <c r="AQ71" s="113"/>
      <c r="AR71" s="113"/>
      <c r="AS71" s="113"/>
      <c r="AT71" s="113"/>
      <c r="AU71" s="113"/>
      <c r="AV71" s="113"/>
      <c r="AW71" s="113"/>
      <c r="AX71" s="113"/>
      <c r="AY71" s="113"/>
      <c r="AZ71" s="113"/>
    </row>
    <row r="72" spans="1:52" s="114" customFormat="1" ht="18.75" customHeight="1" x14ac:dyDescent="0.25">
      <c r="A72" s="128" t="s">
        <v>76</v>
      </c>
      <c r="B72" s="123" t="str">
        <f>B59</f>
        <v>Các Sở, ban, ngành</v>
      </c>
      <c r="C72" s="110"/>
      <c r="D72" s="121">
        <f>D73</f>
        <v>0</v>
      </c>
      <c r="E72" s="121">
        <f t="shared" si="91"/>
        <v>0</v>
      </c>
      <c r="F72" s="121">
        <f t="shared" si="91"/>
        <v>0</v>
      </c>
      <c r="G72" s="56">
        <f t="shared" si="91"/>
        <v>0</v>
      </c>
      <c r="H72" s="56">
        <f t="shared" si="91"/>
        <v>0</v>
      </c>
      <c r="I72" s="121">
        <f t="shared" si="91"/>
        <v>0</v>
      </c>
      <c r="J72" s="121">
        <f t="shared" si="91"/>
        <v>0</v>
      </c>
      <c r="K72" s="121">
        <f t="shared" si="91"/>
        <v>0</v>
      </c>
      <c r="L72" s="121">
        <f t="shared" si="91"/>
        <v>0</v>
      </c>
      <c r="M72" s="56">
        <f t="shared" si="91"/>
        <v>0</v>
      </c>
      <c r="N72" s="56">
        <f t="shared" si="91"/>
        <v>0</v>
      </c>
      <c r="O72" s="121">
        <f t="shared" si="91"/>
        <v>0</v>
      </c>
      <c r="P72" s="121">
        <f t="shared" si="91"/>
        <v>0</v>
      </c>
      <c r="Q72" s="121">
        <f t="shared" si="91"/>
        <v>0</v>
      </c>
      <c r="R72" s="121">
        <f t="shared" si="91"/>
        <v>0</v>
      </c>
      <c r="S72" s="49">
        <f t="shared" si="91"/>
        <v>0</v>
      </c>
      <c r="T72" s="49">
        <f t="shared" si="91"/>
        <v>0</v>
      </c>
      <c r="U72" s="121">
        <f t="shared" si="91"/>
        <v>0</v>
      </c>
      <c r="V72" s="121">
        <f t="shared" si="91"/>
        <v>0</v>
      </c>
      <c r="W72" s="121">
        <f t="shared" si="91"/>
        <v>0</v>
      </c>
      <c r="X72" s="121">
        <f t="shared" si="91"/>
        <v>0</v>
      </c>
      <c r="Y72" s="56">
        <f t="shared" si="91"/>
        <v>0</v>
      </c>
      <c r="Z72" s="56">
        <f t="shared" si="91"/>
        <v>0</v>
      </c>
      <c r="AA72" s="121">
        <f t="shared" si="91"/>
        <v>0</v>
      </c>
      <c r="AB72" s="121">
        <f t="shared" si="91"/>
        <v>0</v>
      </c>
      <c r="AC72" s="121">
        <f t="shared" si="91"/>
        <v>0</v>
      </c>
      <c r="AD72" s="121">
        <f t="shared" si="91"/>
        <v>0</v>
      </c>
      <c r="AE72" s="49">
        <f t="shared" si="91"/>
        <v>0</v>
      </c>
      <c r="AF72" s="49">
        <f t="shared" si="91"/>
        <v>0</v>
      </c>
      <c r="AG72" s="121">
        <f t="shared" si="91"/>
        <v>0</v>
      </c>
      <c r="AH72" s="121">
        <f t="shared" si="91"/>
        <v>0</v>
      </c>
      <c r="AI72" s="111"/>
      <c r="AJ72" s="113"/>
      <c r="AK72" s="113"/>
      <c r="AL72" s="113"/>
      <c r="AM72" s="113"/>
      <c r="AN72" s="113"/>
      <c r="AO72" s="113"/>
      <c r="AP72" s="113"/>
      <c r="AQ72" s="113"/>
      <c r="AR72" s="113"/>
      <c r="AS72" s="113"/>
      <c r="AT72" s="113"/>
      <c r="AU72" s="113"/>
      <c r="AV72" s="113"/>
      <c r="AW72" s="113"/>
      <c r="AX72" s="113"/>
      <c r="AY72" s="113"/>
      <c r="AZ72" s="113"/>
    </row>
    <row r="73" spans="1:52" s="114" customFormat="1" ht="18.75" customHeight="1" x14ac:dyDescent="0.25">
      <c r="A73" s="129" t="s">
        <v>101</v>
      </c>
      <c r="B73" s="124" t="s">
        <v>118</v>
      </c>
      <c r="C73" s="110"/>
      <c r="D73" s="121">
        <f t="shared" ref="D73:D88" si="92">J73+P73</f>
        <v>0</v>
      </c>
      <c r="E73" s="111"/>
      <c r="F73" s="111"/>
      <c r="G73" s="48"/>
      <c r="H73" s="48"/>
      <c r="I73" s="111"/>
      <c r="J73" s="125">
        <f t="shared" ref="J73:U75" si="93">J74</f>
        <v>0</v>
      </c>
      <c r="K73" s="111"/>
      <c r="L73" s="111"/>
      <c r="M73" s="48"/>
      <c r="N73" s="48"/>
      <c r="O73" s="111"/>
      <c r="P73" s="111">
        <f t="shared" si="77"/>
        <v>0</v>
      </c>
      <c r="Q73" s="111"/>
      <c r="R73" s="111"/>
      <c r="S73" s="47"/>
      <c r="T73" s="47"/>
      <c r="U73" s="111"/>
      <c r="V73" s="126">
        <f t="shared" ref="V73:AH75" si="94">V74</f>
        <v>0</v>
      </c>
      <c r="W73" s="111"/>
      <c r="X73" s="111"/>
      <c r="Y73" s="48"/>
      <c r="Z73" s="48"/>
      <c r="AA73" s="111"/>
      <c r="AB73" s="126">
        <v>0</v>
      </c>
      <c r="AC73" s="111"/>
      <c r="AD73" s="111"/>
      <c r="AE73" s="47"/>
      <c r="AF73" s="47"/>
      <c r="AG73" s="111"/>
      <c r="AH73" s="111"/>
      <c r="AI73" s="111"/>
      <c r="AJ73" s="113"/>
      <c r="AK73" s="113"/>
      <c r="AL73" s="113"/>
      <c r="AM73" s="113"/>
      <c r="AN73" s="113"/>
      <c r="AO73" s="113"/>
      <c r="AP73" s="113"/>
      <c r="AQ73" s="113"/>
      <c r="AR73" s="113"/>
      <c r="AS73" s="113"/>
      <c r="AT73" s="113"/>
      <c r="AU73" s="113"/>
      <c r="AV73" s="113"/>
      <c r="AW73" s="113"/>
      <c r="AX73" s="113"/>
      <c r="AY73" s="113"/>
      <c r="AZ73" s="113"/>
    </row>
    <row r="74" spans="1:52" s="114" customFormat="1" ht="18.75" customHeight="1" x14ac:dyDescent="0.25">
      <c r="A74" s="115">
        <v>2</v>
      </c>
      <c r="B74" s="116" t="s">
        <v>127</v>
      </c>
      <c r="C74" s="110"/>
      <c r="D74" s="121">
        <f>D75</f>
        <v>0</v>
      </c>
      <c r="E74" s="121">
        <f t="shared" ref="E74:I75" si="95">E75</f>
        <v>0</v>
      </c>
      <c r="F74" s="121">
        <f t="shared" si="95"/>
        <v>0</v>
      </c>
      <c r="G74" s="56">
        <f t="shared" si="95"/>
        <v>0</v>
      </c>
      <c r="H74" s="56">
        <f t="shared" si="95"/>
        <v>0</v>
      </c>
      <c r="I74" s="121">
        <f t="shared" si="95"/>
        <v>0</v>
      </c>
      <c r="J74" s="121">
        <f t="shared" si="93"/>
        <v>0</v>
      </c>
      <c r="K74" s="121">
        <f t="shared" si="93"/>
        <v>0</v>
      </c>
      <c r="L74" s="121">
        <f t="shared" si="93"/>
        <v>0</v>
      </c>
      <c r="M74" s="56">
        <f t="shared" si="93"/>
        <v>0</v>
      </c>
      <c r="N74" s="56">
        <f t="shared" si="93"/>
        <v>0</v>
      </c>
      <c r="O74" s="121">
        <f t="shared" si="93"/>
        <v>0</v>
      </c>
      <c r="P74" s="121">
        <f t="shared" si="93"/>
        <v>0</v>
      </c>
      <c r="Q74" s="121">
        <f t="shared" si="93"/>
        <v>0</v>
      </c>
      <c r="R74" s="121">
        <f t="shared" si="93"/>
        <v>0</v>
      </c>
      <c r="S74" s="49">
        <f t="shared" si="93"/>
        <v>0</v>
      </c>
      <c r="T74" s="49">
        <f t="shared" si="93"/>
        <v>0</v>
      </c>
      <c r="U74" s="121">
        <f t="shared" si="93"/>
        <v>0</v>
      </c>
      <c r="V74" s="121">
        <f t="shared" si="94"/>
        <v>0</v>
      </c>
      <c r="W74" s="121">
        <f t="shared" si="94"/>
        <v>0</v>
      </c>
      <c r="X74" s="121">
        <f t="shared" si="94"/>
        <v>0</v>
      </c>
      <c r="Y74" s="56">
        <f t="shared" si="94"/>
        <v>0</v>
      </c>
      <c r="Z74" s="56">
        <f t="shared" si="94"/>
        <v>0</v>
      </c>
      <c r="AA74" s="121">
        <f t="shared" si="94"/>
        <v>0</v>
      </c>
      <c r="AB74" s="121">
        <f t="shared" si="94"/>
        <v>0</v>
      </c>
      <c r="AC74" s="121">
        <f t="shared" si="94"/>
        <v>0</v>
      </c>
      <c r="AD74" s="121">
        <f t="shared" si="94"/>
        <v>0</v>
      </c>
      <c r="AE74" s="49">
        <f t="shared" si="94"/>
        <v>0</v>
      </c>
      <c r="AF74" s="49">
        <f t="shared" si="94"/>
        <v>0</v>
      </c>
      <c r="AG74" s="121">
        <f t="shared" si="94"/>
        <v>0</v>
      </c>
      <c r="AH74" s="121">
        <f t="shared" si="94"/>
        <v>0</v>
      </c>
      <c r="AI74" s="111"/>
      <c r="AJ74" s="113"/>
      <c r="AK74" s="113"/>
      <c r="AL74" s="113"/>
      <c r="AM74" s="113"/>
      <c r="AN74" s="113"/>
      <c r="AO74" s="113"/>
      <c r="AP74" s="113"/>
      <c r="AQ74" s="113"/>
      <c r="AR74" s="113"/>
      <c r="AS74" s="113"/>
      <c r="AT74" s="113"/>
      <c r="AU74" s="113"/>
      <c r="AV74" s="113"/>
      <c r="AW74" s="113"/>
      <c r="AX74" s="113"/>
      <c r="AY74" s="113"/>
      <c r="AZ74" s="113"/>
    </row>
    <row r="75" spans="1:52" s="114" customFormat="1" ht="18.75" customHeight="1" x14ac:dyDescent="0.25">
      <c r="A75" s="128" t="s">
        <v>76</v>
      </c>
      <c r="B75" s="123" t="str">
        <f>B72</f>
        <v>Các Sở, ban, ngành</v>
      </c>
      <c r="C75" s="110"/>
      <c r="D75" s="121">
        <f>D76</f>
        <v>0</v>
      </c>
      <c r="E75" s="121">
        <f t="shared" si="95"/>
        <v>0</v>
      </c>
      <c r="F75" s="121">
        <f t="shared" si="95"/>
        <v>0</v>
      </c>
      <c r="G75" s="56">
        <f t="shared" si="95"/>
        <v>0</v>
      </c>
      <c r="H75" s="56">
        <f t="shared" si="95"/>
        <v>0</v>
      </c>
      <c r="I75" s="121">
        <f t="shared" si="95"/>
        <v>0</v>
      </c>
      <c r="J75" s="121">
        <f t="shared" si="93"/>
        <v>0</v>
      </c>
      <c r="K75" s="121">
        <f t="shared" si="93"/>
        <v>0</v>
      </c>
      <c r="L75" s="121">
        <f t="shared" si="93"/>
        <v>0</v>
      </c>
      <c r="M75" s="56">
        <f t="shared" si="93"/>
        <v>0</v>
      </c>
      <c r="N75" s="56">
        <f t="shared" si="93"/>
        <v>0</v>
      </c>
      <c r="O75" s="121">
        <f t="shared" si="93"/>
        <v>0</v>
      </c>
      <c r="P75" s="121">
        <f t="shared" si="93"/>
        <v>0</v>
      </c>
      <c r="Q75" s="121">
        <f t="shared" si="93"/>
        <v>0</v>
      </c>
      <c r="R75" s="121">
        <f t="shared" si="93"/>
        <v>0</v>
      </c>
      <c r="S75" s="49">
        <f t="shared" si="93"/>
        <v>0</v>
      </c>
      <c r="T75" s="49">
        <f t="shared" si="93"/>
        <v>0</v>
      </c>
      <c r="U75" s="121">
        <f t="shared" si="93"/>
        <v>0</v>
      </c>
      <c r="V75" s="121">
        <f t="shared" si="94"/>
        <v>0</v>
      </c>
      <c r="W75" s="121">
        <f t="shared" si="94"/>
        <v>0</v>
      </c>
      <c r="X75" s="121">
        <f t="shared" si="94"/>
        <v>0</v>
      </c>
      <c r="Y75" s="56">
        <f t="shared" si="94"/>
        <v>0</v>
      </c>
      <c r="Z75" s="56">
        <f t="shared" si="94"/>
        <v>0</v>
      </c>
      <c r="AA75" s="121">
        <f t="shared" si="94"/>
        <v>0</v>
      </c>
      <c r="AB75" s="121">
        <f t="shared" si="94"/>
        <v>0</v>
      </c>
      <c r="AC75" s="121">
        <f t="shared" si="94"/>
        <v>0</v>
      </c>
      <c r="AD75" s="121">
        <f t="shared" si="94"/>
        <v>0</v>
      </c>
      <c r="AE75" s="49">
        <f t="shared" si="94"/>
        <v>0</v>
      </c>
      <c r="AF75" s="49">
        <f t="shared" si="94"/>
        <v>0</v>
      </c>
      <c r="AG75" s="121">
        <f t="shared" si="94"/>
        <v>0</v>
      </c>
      <c r="AH75" s="121">
        <f t="shared" si="94"/>
        <v>0</v>
      </c>
      <c r="AI75" s="111"/>
      <c r="AJ75" s="113"/>
      <c r="AK75" s="113"/>
      <c r="AL75" s="113"/>
      <c r="AM75" s="113"/>
      <c r="AN75" s="113"/>
      <c r="AO75" s="113"/>
      <c r="AP75" s="113"/>
      <c r="AQ75" s="113"/>
      <c r="AR75" s="113"/>
      <c r="AS75" s="113"/>
      <c r="AT75" s="113"/>
      <c r="AU75" s="113"/>
      <c r="AV75" s="113"/>
      <c r="AW75" s="113"/>
      <c r="AX75" s="113"/>
      <c r="AY75" s="113"/>
      <c r="AZ75" s="113"/>
    </row>
    <row r="76" spans="1:52" s="114" customFormat="1" ht="18.75" customHeight="1" x14ac:dyDescent="0.25">
      <c r="A76" s="129" t="s">
        <v>101</v>
      </c>
      <c r="B76" s="124" t="s">
        <v>111</v>
      </c>
      <c r="C76" s="110"/>
      <c r="D76" s="121">
        <f t="shared" si="92"/>
        <v>0</v>
      </c>
      <c r="E76" s="111"/>
      <c r="F76" s="111"/>
      <c r="G76" s="48"/>
      <c r="H76" s="48"/>
      <c r="I76" s="111"/>
      <c r="J76" s="125">
        <f t="shared" ref="J76" si="96">+J77+J79</f>
        <v>0</v>
      </c>
      <c r="K76" s="111"/>
      <c r="L76" s="111"/>
      <c r="M76" s="48"/>
      <c r="N76" s="48"/>
      <c r="O76" s="111"/>
      <c r="P76" s="111">
        <f t="shared" si="77"/>
        <v>0</v>
      </c>
      <c r="Q76" s="111"/>
      <c r="R76" s="111"/>
      <c r="S76" s="47"/>
      <c r="T76" s="47"/>
      <c r="U76" s="111"/>
      <c r="V76" s="138">
        <f t="shared" ref="V76" si="97">+V77+V79</f>
        <v>0</v>
      </c>
      <c r="W76" s="111"/>
      <c r="X76" s="111"/>
      <c r="Y76" s="48"/>
      <c r="Z76" s="48"/>
      <c r="AA76" s="111"/>
      <c r="AB76" s="138">
        <v>0</v>
      </c>
      <c r="AC76" s="111"/>
      <c r="AD76" s="111"/>
      <c r="AE76" s="47"/>
      <c r="AF76" s="47"/>
      <c r="AG76" s="111"/>
      <c r="AH76" s="111"/>
      <c r="AI76" s="111"/>
      <c r="AJ76" s="113"/>
      <c r="AK76" s="113"/>
      <c r="AL76" s="113"/>
      <c r="AM76" s="113"/>
      <c r="AN76" s="113"/>
      <c r="AO76" s="113"/>
      <c r="AP76" s="113"/>
      <c r="AQ76" s="113"/>
      <c r="AR76" s="113"/>
      <c r="AS76" s="113"/>
      <c r="AT76" s="113"/>
      <c r="AU76" s="113"/>
      <c r="AV76" s="113"/>
      <c r="AW76" s="113"/>
      <c r="AX76" s="113"/>
      <c r="AY76" s="113"/>
      <c r="AZ76" s="113"/>
    </row>
    <row r="77" spans="1:52" s="114" customFormat="1" ht="18.75" customHeight="1" x14ac:dyDescent="0.25">
      <c r="A77" s="128" t="s">
        <v>94</v>
      </c>
      <c r="B77" s="116" t="s">
        <v>128</v>
      </c>
      <c r="C77" s="110"/>
      <c r="D77" s="121">
        <f>D78+D80</f>
        <v>0</v>
      </c>
      <c r="E77" s="121">
        <f t="shared" ref="E77:AH77" si="98">E78+E80</f>
        <v>0</v>
      </c>
      <c r="F77" s="121">
        <f t="shared" si="98"/>
        <v>0</v>
      </c>
      <c r="G77" s="56">
        <f t="shared" si="98"/>
        <v>0</v>
      </c>
      <c r="H77" s="56">
        <f t="shared" si="98"/>
        <v>0</v>
      </c>
      <c r="I77" s="121">
        <f t="shared" si="98"/>
        <v>0</v>
      </c>
      <c r="J77" s="121">
        <f t="shared" si="98"/>
        <v>0</v>
      </c>
      <c r="K77" s="121">
        <f t="shared" si="98"/>
        <v>0</v>
      </c>
      <c r="L77" s="121">
        <f t="shared" si="98"/>
        <v>0</v>
      </c>
      <c r="M77" s="56">
        <f t="shared" si="98"/>
        <v>0</v>
      </c>
      <c r="N77" s="56">
        <f t="shared" si="98"/>
        <v>0</v>
      </c>
      <c r="O77" s="121">
        <f t="shared" si="98"/>
        <v>0</v>
      </c>
      <c r="P77" s="121">
        <f t="shared" si="98"/>
        <v>0</v>
      </c>
      <c r="Q77" s="121">
        <f t="shared" si="98"/>
        <v>0</v>
      </c>
      <c r="R77" s="121">
        <f t="shared" si="98"/>
        <v>0</v>
      </c>
      <c r="S77" s="49">
        <f t="shared" si="98"/>
        <v>0</v>
      </c>
      <c r="T77" s="49">
        <f t="shared" si="98"/>
        <v>0</v>
      </c>
      <c r="U77" s="121">
        <f t="shared" si="98"/>
        <v>0</v>
      </c>
      <c r="V77" s="121">
        <f t="shared" si="98"/>
        <v>0</v>
      </c>
      <c r="W77" s="121">
        <f t="shared" si="98"/>
        <v>0</v>
      </c>
      <c r="X77" s="121">
        <f t="shared" si="98"/>
        <v>0</v>
      </c>
      <c r="Y77" s="56">
        <f t="shared" si="98"/>
        <v>0</v>
      </c>
      <c r="Z77" s="56">
        <f t="shared" si="98"/>
        <v>0</v>
      </c>
      <c r="AA77" s="121">
        <f t="shared" si="98"/>
        <v>0</v>
      </c>
      <c r="AB77" s="121">
        <f t="shared" si="98"/>
        <v>0</v>
      </c>
      <c r="AC77" s="121">
        <f t="shared" si="98"/>
        <v>0</v>
      </c>
      <c r="AD77" s="121">
        <f t="shared" si="98"/>
        <v>0</v>
      </c>
      <c r="AE77" s="49">
        <f t="shared" si="98"/>
        <v>0</v>
      </c>
      <c r="AF77" s="49">
        <f t="shared" si="98"/>
        <v>0</v>
      </c>
      <c r="AG77" s="121">
        <f t="shared" si="98"/>
        <v>0</v>
      </c>
      <c r="AH77" s="121">
        <f t="shared" si="98"/>
        <v>0</v>
      </c>
      <c r="AI77" s="111"/>
      <c r="AJ77" s="113"/>
      <c r="AK77" s="113"/>
      <c r="AL77" s="113"/>
      <c r="AM77" s="113"/>
      <c r="AN77" s="113"/>
      <c r="AO77" s="113"/>
      <c r="AP77" s="113"/>
      <c r="AQ77" s="113"/>
      <c r="AR77" s="113"/>
      <c r="AS77" s="113"/>
      <c r="AT77" s="113"/>
      <c r="AU77" s="113"/>
      <c r="AV77" s="113"/>
      <c r="AW77" s="113"/>
      <c r="AX77" s="113"/>
      <c r="AY77" s="113"/>
      <c r="AZ77" s="113"/>
    </row>
    <row r="78" spans="1:52" s="114" customFormat="1" ht="18.75" customHeight="1" x14ac:dyDescent="0.25">
      <c r="A78" s="128" t="s">
        <v>76</v>
      </c>
      <c r="B78" s="123" t="str">
        <f>B75</f>
        <v>Các Sở, ban, ngành</v>
      </c>
      <c r="C78" s="110"/>
      <c r="D78" s="121">
        <f>D79</f>
        <v>0</v>
      </c>
      <c r="E78" s="121">
        <f t="shared" ref="E78:AH78" si="99">E79</f>
        <v>0</v>
      </c>
      <c r="F78" s="121">
        <f t="shared" si="99"/>
        <v>0</v>
      </c>
      <c r="G78" s="56">
        <f t="shared" si="99"/>
        <v>0</v>
      </c>
      <c r="H78" s="56">
        <f t="shared" si="99"/>
        <v>0</v>
      </c>
      <c r="I78" s="121">
        <f t="shared" si="99"/>
        <v>0</v>
      </c>
      <c r="J78" s="121">
        <f t="shared" si="99"/>
        <v>0</v>
      </c>
      <c r="K78" s="121">
        <f t="shared" si="99"/>
        <v>0</v>
      </c>
      <c r="L78" s="121">
        <f t="shared" si="99"/>
        <v>0</v>
      </c>
      <c r="M78" s="56">
        <f t="shared" si="99"/>
        <v>0</v>
      </c>
      <c r="N78" s="56">
        <f t="shared" si="99"/>
        <v>0</v>
      </c>
      <c r="O78" s="121">
        <f t="shared" si="99"/>
        <v>0</v>
      </c>
      <c r="P78" s="121">
        <f t="shared" si="99"/>
        <v>0</v>
      </c>
      <c r="Q78" s="121">
        <f t="shared" si="99"/>
        <v>0</v>
      </c>
      <c r="R78" s="121">
        <f t="shared" si="99"/>
        <v>0</v>
      </c>
      <c r="S78" s="49">
        <f t="shared" si="99"/>
        <v>0</v>
      </c>
      <c r="T78" s="49">
        <f t="shared" si="99"/>
        <v>0</v>
      </c>
      <c r="U78" s="121">
        <f t="shared" si="99"/>
        <v>0</v>
      </c>
      <c r="V78" s="121">
        <f t="shared" si="99"/>
        <v>0</v>
      </c>
      <c r="W78" s="121">
        <f t="shared" si="99"/>
        <v>0</v>
      </c>
      <c r="X78" s="121">
        <f t="shared" si="99"/>
        <v>0</v>
      </c>
      <c r="Y78" s="56">
        <f t="shared" si="99"/>
        <v>0</v>
      </c>
      <c r="Z78" s="56">
        <f t="shared" si="99"/>
        <v>0</v>
      </c>
      <c r="AA78" s="121">
        <f t="shared" si="99"/>
        <v>0</v>
      </c>
      <c r="AB78" s="121">
        <f t="shared" si="99"/>
        <v>0</v>
      </c>
      <c r="AC78" s="121">
        <f t="shared" si="99"/>
        <v>0</v>
      </c>
      <c r="AD78" s="121">
        <f t="shared" si="99"/>
        <v>0</v>
      </c>
      <c r="AE78" s="49">
        <f t="shared" si="99"/>
        <v>0</v>
      </c>
      <c r="AF78" s="49">
        <f t="shared" si="99"/>
        <v>0</v>
      </c>
      <c r="AG78" s="121">
        <f t="shared" si="99"/>
        <v>0</v>
      </c>
      <c r="AH78" s="121">
        <f t="shared" si="99"/>
        <v>0</v>
      </c>
      <c r="AI78" s="111"/>
      <c r="AJ78" s="113"/>
      <c r="AK78" s="113"/>
      <c r="AL78" s="113"/>
      <c r="AM78" s="113"/>
      <c r="AN78" s="113"/>
      <c r="AO78" s="113"/>
      <c r="AP78" s="113"/>
      <c r="AQ78" s="113"/>
      <c r="AR78" s="113"/>
      <c r="AS78" s="113"/>
      <c r="AT78" s="113"/>
      <c r="AU78" s="113"/>
      <c r="AV78" s="113"/>
      <c r="AW78" s="113"/>
      <c r="AX78" s="113"/>
      <c r="AY78" s="113"/>
      <c r="AZ78" s="113"/>
    </row>
    <row r="79" spans="1:52" s="114" customFormat="1" ht="18.75" customHeight="1" x14ac:dyDescent="0.25">
      <c r="A79" s="129" t="s">
        <v>101</v>
      </c>
      <c r="B79" s="124" t="s">
        <v>111</v>
      </c>
      <c r="C79" s="110"/>
      <c r="D79" s="121">
        <f t="shared" si="92"/>
        <v>0</v>
      </c>
      <c r="E79" s="111"/>
      <c r="F79" s="111"/>
      <c r="G79" s="48"/>
      <c r="H79" s="48"/>
      <c r="I79" s="111"/>
      <c r="J79" s="37">
        <f t="shared" ref="J79" si="100">+SUM(J80:J87)</f>
        <v>0</v>
      </c>
      <c r="K79" s="111"/>
      <c r="L79" s="111"/>
      <c r="M79" s="48"/>
      <c r="N79" s="48"/>
      <c r="O79" s="111"/>
      <c r="P79" s="111">
        <f t="shared" si="77"/>
        <v>0</v>
      </c>
      <c r="Q79" s="111"/>
      <c r="R79" s="111"/>
      <c r="S79" s="47"/>
      <c r="T79" s="47"/>
      <c r="U79" s="111"/>
      <c r="V79" s="139">
        <f t="shared" ref="V79" si="101">+SUM(V80:V87)</f>
        <v>0</v>
      </c>
      <c r="W79" s="111"/>
      <c r="X79" s="111"/>
      <c r="Y79" s="48"/>
      <c r="Z79" s="48"/>
      <c r="AA79" s="111"/>
      <c r="AB79" s="139">
        <v>0</v>
      </c>
      <c r="AC79" s="111"/>
      <c r="AD79" s="111"/>
      <c r="AE79" s="47"/>
      <c r="AF79" s="47"/>
      <c r="AG79" s="111"/>
      <c r="AH79" s="111"/>
      <c r="AI79" s="111"/>
      <c r="AJ79" s="113"/>
      <c r="AK79" s="113"/>
      <c r="AL79" s="113"/>
      <c r="AM79" s="113"/>
      <c r="AN79" s="113"/>
      <c r="AO79" s="113"/>
      <c r="AP79" s="113"/>
      <c r="AQ79" s="113"/>
      <c r="AR79" s="113"/>
      <c r="AS79" s="113"/>
      <c r="AT79" s="113"/>
      <c r="AU79" s="113"/>
      <c r="AV79" s="113"/>
      <c r="AW79" s="113"/>
      <c r="AX79" s="113"/>
      <c r="AY79" s="113"/>
      <c r="AZ79" s="113"/>
    </row>
    <row r="80" spans="1:52" s="114" customFormat="1" ht="18.75" customHeight="1" x14ac:dyDescent="0.25">
      <c r="A80" s="128" t="s">
        <v>76</v>
      </c>
      <c r="B80" s="123" t="str">
        <f>B61</f>
        <v>Phân cấp cho cấp huyện</v>
      </c>
      <c r="C80" s="110"/>
      <c r="D80" s="121">
        <f>SUM(D81:D88)</f>
        <v>0</v>
      </c>
      <c r="E80" s="121">
        <f t="shared" ref="E80:AH80" si="102">SUM(E81:E88)</f>
        <v>0</v>
      </c>
      <c r="F80" s="121">
        <f t="shared" si="102"/>
        <v>0</v>
      </c>
      <c r="G80" s="56">
        <f t="shared" si="102"/>
        <v>0</v>
      </c>
      <c r="H80" s="56">
        <f t="shared" si="102"/>
        <v>0</v>
      </c>
      <c r="I80" s="121">
        <f t="shared" si="102"/>
        <v>0</v>
      </c>
      <c r="J80" s="121">
        <f t="shared" si="102"/>
        <v>0</v>
      </c>
      <c r="K80" s="121">
        <f t="shared" si="102"/>
        <v>0</v>
      </c>
      <c r="L80" s="121">
        <f t="shared" si="102"/>
        <v>0</v>
      </c>
      <c r="M80" s="56">
        <f t="shared" si="102"/>
        <v>0</v>
      </c>
      <c r="N80" s="56">
        <f t="shared" si="102"/>
        <v>0</v>
      </c>
      <c r="O80" s="121">
        <f t="shared" si="102"/>
        <v>0</v>
      </c>
      <c r="P80" s="121">
        <f t="shared" si="102"/>
        <v>0</v>
      </c>
      <c r="Q80" s="121">
        <f t="shared" si="102"/>
        <v>0</v>
      </c>
      <c r="R80" s="121">
        <f t="shared" si="102"/>
        <v>0</v>
      </c>
      <c r="S80" s="49">
        <f t="shared" si="102"/>
        <v>0</v>
      </c>
      <c r="T80" s="49">
        <f t="shared" si="102"/>
        <v>0</v>
      </c>
      <c r="U80" s="121">
        <f t="shared" si="102"/>
        <v>0</v>
      </c>
      <c r="V80" s="121">
        <f t="shared" si="102"/>
        <v>0</v>
      </c>
      <c r="W80" s="121">
        <f t="shared" si="102"/>
        <v>0</v>
      </c>
      <c r="X80" s="121">
        <f t="shared" si="102"/>
        <v>0</v>
      </c>
      <c r="Y80" s="56">
        <f t="shared" si="102"/>
        <v>0</v>
      </c>
      <c r="Z80" s="56">
        <f t="shared" si="102"/>
        <v>0</v>
      </c>
      <c r="AA80" s="121">
        <f t="shared" si="102"/>
        <v>0</v>
      </c>
      <c r="AB80" s="121">
        <f t="shared" si="102"/>
        <v>0</v>
      </c>
      <c r="AC80" s="121">
        <f t="shared" si="102"/>
        <v>0</v>
      </c>
      <c r="AD80" s="121">
        <f t="shared" si="102"/>
        <v>0</v>
      </c>
      <c r="AE80" s="49">
        <f t="shared" si="102"/>
        <v>0</v>
      </c>
      <c r="AF80" s="49">
        <f t="shared" si="102"/>
        <v>0</v>
      </c>
      <c r="AG80" s="121">
        <f t="shared" si="102"/>
        <v>0</v>
      </c>
      <c r="AH80" s="121">
        <f t="shared" si="102"/>
        <v>0</v>
      </c>
      <c r="AI80" s="111"/>
      <c r="AJ80" s="113"/>
      <c r="AK80" s="113"/>
      <c r="AL80" s="113"/>
      <c r="AM80" s="113"/>
      <c r="AN80" s="113"/>
      <c r="AO80" s="113"/>
      <c r="AP80" s="113"/>
      <c r="AQ80" s="113"/>
      <c r="AR80" s="113"/>
      <c r="AS80" s="113"/>
      <c r="AT80" s="113"/>
      <c r="AU80" s="113"/>
      <c r="AV80" s="113"/>
      <c r="AW80" s="113"/>
      <c r="AX80" s="113"/>
      <c r="AY80" s="113"/>
      <c r="AZ80" s="113"/>
    </row>
    <row r="81" spans="1:52" s="114" customFormat="1" ht="18.75" customHeight="1" x14ac:dyDescent="0.25">
      <c r="A81" s="118">
        <v>1</v>
      </c>
      <c r="B81" s="130" t="s">
        <v>103</v>
      </c>
      <c r="C81" s="110"/>
      <c r="D81" s="121">
        <f t="shared" si="92"/>
        <v>0</v>
      </c>
      <c r="E81" s="111"/>
      <c r="F81" s="111"/>
      <c r="G81" s="48"/>
      <c r="H81" s="48"/>
      <c r="I81" s="111"/>
      <c r="J81" s="29"/>
      <c r="K81" s="111"/>
      <c r="L81" s="111"/>
      <c r="M81" s="48"/>
      <c r="N81" s="48"/>
      <c r="O81" s="111"/>
      <c r="P81" s="111">
        <f t="shared" si="77"/>
        <v>0</v>
      </c>
      <c r="Q81" s="111"/>
      <c r="R81" s="111"/>
      <c r="S81" s="47"/>
      <c r="T81" s="47"/>
      <c r="U81" s="111"/>
      <c r="V81" s="93"/>
      <c r="W81" s="111"/>
      <c r="X81" s="111"/>
      <c r="Y81" s="48"/>
      <c r="Z81" s="48"/>
      <c r="AA81" s="111"/>
      <c r="AB81" s="93">
        <v>0</v>
      </c>
      <c r="AC81" s="111"/>
      <c r="AD81" s="111"/>
      <c r="AE81" s="47"/>
      <c r="AF81" s="47"/>
      <c r="AG81" s="111"/>
      <c r="AH81" s="111"/>
      <c r="AI81" s="111"/>
      <c r="AJ81" s="113"/>
      <c r="AK81" s="113"/>
      <c r="AL81" s="113"/>
      <c r="AM81" s="113"/>
      <c r="AN81" s="113"/>
      <c r="AO81" s="113"/>
      <c r="AP81" s="113"/>
      <c r="AQ81" s="113"/>
      <c r="AR81" s="113"/>
      <c r="AS81" s="113"/>
      <c r="AT81" s="113"/>
      <c r="AU81" s="113"/>
      <c r="AV81" s="113"/>
      <c r="AW81" s="113"/>
      <c r="AX81" s="113"/>
      <c r="AY81" s="113"/>
      <c r="AZ81" s="113"/>
    </row>
    <row r="82" spans="1:52" s="114" customFormat="1" ht="18.75" customHeight="1" x14ac:dyDescent="0.2">
      <c r="A82" s="118">
        <v>2</v>
      </c>
      <c r="B82" s="131" t="s">
        <v>79</v>
      </c>
      <c r="C82" s="110"/>
      <c r="D82" s="121">
        <f t="shared" si="92"/>
        <v>0</v>
      </c>
      <c r="E82" s="111"/>
      <c r="F82" s="111"/>
      <c r="G82" s="48"/>
      <c r="H82" s="48"/>
      <c r="I82" s="111"/>
      <c r="J82" s="29"/>
      <c r="K82" s="111"/>
      <c r="L82" s="111"/>
      <c r="M82" s="48"/>
      <c r="N82" s="48"/>
      <c r="O82" s="111"/>
      <c r="P82" s="111">
        <f t="shared" si="77"/>
        <v>0</v>
      </c>
      <c r="Q82" s="111"/>
      <c r="R82" s="111"/>
      <c r="S82" s="47"/>
      <c r="T82" s="47"/>
      <c r="U82" s="111"/>
      <c r="V82" s="93"/>
      <c r="W82" s="111"/>
      <c r="X82" s="111"/>
      <c r="Y82" s="48"/>
      <c r="Z82" s="48"/>
      <c r="AA82" s="111"/>
      <c r="AB82" s="93">
        <v>0</v>
      </c>
      <c r="AC82" s="111"/>
      <c r="AD82" s="111"/>
      <c r="AE82" s="47"/>
      <c r="AF82" s="47"/>
      <c r="AG82" s="111"/>
      <c r="AH82" s="111"/>
      <c r="AI82" s="111"/>
      <c r="AJ82" s="113"/>
      <c r="AK82" s="113"/>
      <c r="AL82" s="113"/>
      <c r="AM82" s="113"/>
      <c r="AN82" s="113"/>
      <c r="AO82" s="113"/>
      <c r="AP82" s="113"/>
      <c r="AQ82" s="113"/>
      <c r="AR82" s="113"/>
      <c r="AS82" s="113"/>
      <c r="AT82" s="113"/>
      <c r="AU82" s="113"/>
      <c r="AV82" s="113"/>
      <c r="AW82" s="113"/>
      <c r="AX82" s="113"/>
      <c r="AY82" s="113"/>
      <c r="AZ82" s="113"/>
    </row>
    <row r="83" spans="1:52" s="114" customFormat="1" ht="18.75" customHeight="1" x14ac:dyDescent="0.2">
      <c r="A83" s="129" t="s">
        <v>105</v>
      </c>
      <c r="B83" s="131" t="s">
        <v>80</v>
      </c>
      <c r="C83" s="110"/>
      <c r="D83" s="121">
        <f t="shared" si="92"/>
        <v>0</v>
      </c>
      <c r="E83" s="111"/>
      <c r="F83" s="111"/>
      <c r="G83" s="48"/>
      <c r="H83" s="48"/>
      <c r="I83" s="111"/>
      <c r="J83" s="29"/>
      <c r="K83" s="111"/>
      <c r="L83" s="111"/>
      <c r="M83" s="48"/>
      <c r="N83" s="48"/>
      <c r="O83" s="111"/>
      <c r="P83" s="111">
        <f t="shared" si="77"/>
        <v>0</v>
      </c>
      <c r="Q83" s="111"/>
      <c r="R83" s="111"/>
      <c r="S83" s="47"/>
      <c r="T83" s="47"/>
      <c r="U83" s="111"/>
      <c r="V83" s="93"/>
      <c r="W83" s="111"/>
      <c r="X83" s="111"/>
      <c r="Y83" s="48"/>
      <c r="Z83" s="48"/>
      <c r="AA83" s="111"/>
      <c r="AB83" s="93">
        <v>0</v>
      </c>
      <c r="AC83" s="111"/>
      <c r="AD83" s="111"/>
      <c r="AE83" s="47"/>
      <c r="AF83" s="47"/>
      <c r="AG83" s="111"/>
      <c r="AH83" s="111"/>
      <c r="AI83" s="111"/>
      <c r="AJ83" s="113"/>
      <c r="AK83" s="113"/>
      <c r="AL83" s="113"/>
      <c r="AM83" s="113"/>
      <c r="AN83" s="113"/>
      <c r="AO83" s="113"/>
      <c r="AP83" s="113"/>
      <c r="AQ83" s="113"/>
      <c r="AR83" s="113"/>
      <c r="AS83" s="113"/>
      <c r="AT83" s="113"/>
      <c r="AU83" s="113"/>
      <c r="AV83" s="113"/>
      <c r="AW83" s="113"/>
      <c r="AX83" s="113"/>
      <c r="AY83" s="113"/>
      <c r="AZ83" s="113"/>
    </row>
    <row r="84" spans="1:52" s="114" customFormat="1" ht="18.75" customHeight="1" x14ac:dyDescent="0.2">
      <c r="A84" s="118">
        <v>4</v>
      </c>
      <c r="B84" s="131" t="s">
        <v>81</v>
      </c>
      <c r="C84" s="110"/>
      <c r="D84" s="121">
        <f t="shared" si="92"/>
        <v>0</v>
      </c>
      <c r="E84" s="111"/>
      <c r="F84" s="111"/>
      <c r="G84" s="48"/>
      <c r="H84" s="48"/>
      <c r="I84" s="111"/>
      <c r="J84" s="134"/>
      <c r="K84" s="111"/>
      <c r="L84" s="111"/>
      <c r="M84" s="48"/>
      <c r="N84" s="48"/>
      <c r="O84" s="111"/>
      <c r="P84" s="111">
        <f t="shared" si="77"/>
        <v>0</v>
      </c>
      <c r="Q84" s="111"/>
      <c r="R84" s="111"/>
      <c r="S84" s="47"/>
      <c r="T84" s="47"/>
      <c r="U84" s="111"/>
      <c r="V84" s="93"/>
      <c r="W84" s="111"/>
      <c r="X84" s="111"/>
      <c r="Y84" s="48"/>
      <c r="Z84" s="48"/>
      <c r="AA84" s="111"/>
      <c r="AB84" s="93">
        <v>0</v>
      </c>
      <c r="AC84" s="111"/>
      <c r="AD84" s="111"/>
      <c r="AE84" s="47"/>
      <c r="AF84" s="47"/>
      <c r="AG84" s="111"/>
      <c r="AH84" s="111"/>
      <c r="AI84" s="111"/>
      <c r="AJ84" s="113"/>
      <c r="AK84" s="113"/>
      <c r="AL84" s="113"/>
      <c r="AM84" s="113"/>
      <c r="AN84" s="113"/>
      <c r="AO84" s="113"/>
      <c r="AP84" s="113"/>
      <c r="AQ84" s="113"/>
      <c r="AR84" s="113"/>
      <c r="AS84" s="113"/>
      <c r="AT84" s="113"/>
      <c r="AU84" s="113"/>
      <c r="AV84" s="113"/>
      <c r="AW84" s="113"/>
      <c r="AX84" s="113"/>
      <c r="AY84" s="113"/>
      <c r="AZ84" s="113"/>
    </row>
    <row r="85" spans="1:52" s="114" customFormat="1" ht="18.75" customHeight="1" x14ac:dyDescent="0.2">
      <c r="A85" s="118">
        <v>5</v>
      </c>
      <c r="B85" s="131" t="s">
        <v>112</v>
      </c>
      <c r="C85" s="110"/>
      <c r="D85" s="121">
        <f t="shared" si="92"/>
        <v>0</v>
      </c>
      <c r="E85" s="111"/>
      <c r="F85" s="111"/>
      <c r="G85" s="48"/>
      <c r="H85" s="48"/>
      <c r="I85" s="111"/>
      <c r="J85" s="134"/>
      <c r="K85" s="111"/>
      <c r="L85" s="111"/>
      <c r="M85" s="48"/>
      <c r="N85" s="48"/>
      <c r="O85" s="111"/>
      <c r="P85" s="111">
        <f t="shared" si="77"/>
        <v>0</v>
      </c>
      <c r="Q85" s="111"/>
      <c r="R85" s="111"/>
      <c r="S85" s="47"/>
      <c r="T85" s="47"/>
      <c r="U85" s="111"/>
      <c r="V85" s="93"/>
      <c r="W85" s="111"/>
      <c r="X85" s="111"/>
      <c r="Y85" s="48"/>
      <c r="Z85" s="48"/>
      <c r="AA85" s="111"/>
      <c r="AB85" s="93">
        <v>0</v>
      </c>
      <c r="AC85" s="111"/>
      <c r="AD85" s="111"/>
      <c r="AE85" s="47"/>
      <c r="AF85" s="47"/>
      <c r="AG85" s="111"/>
      <c r="AH85" s="111"/>
      <c r="AI85" s="111"/>
      <c r="AJ85" s="113"/>
      <c r="AK85" s="113"/>
      <c r="AL85" s="113"/>
      <c r="AM85" s="113"/>
      <c r="AN85" s="113"/>
      <c r="AO85" s="113"/>
      <c r="AP85" s="113"/>
      <c r="AQ85" s="113"/>
      <c r="AR85" s="113"/>
      <c r="AS85" s="113"/>
      <c r="AT85" s="113"/>
      <c r="AU85" s="113"/>
      <c r="AV85" s="113"/>
      <c r="AW85" s="113"/>
      <c r="AX85" s="113"/>
      <c r="AY85" s="113"/>
      <c r="AZ85" s="113"/>
    </row>
    <row r="86" spans="1:52" s="114" customFormat="1" ht="18.75" customHeight="1" x14ac:dyDescent="0.2">
      <c r="A86" s="129" t="s">
        <v>108</v>
      </c>
      <c r="B86" s="119" t="s">
        <v>82</v>
      </c>
      <c r="C86" s="110"/>
      <c r="D86" s="121">
        <f t="shared" si="92"/>
        <v>0</v>
      </c>
      <c r="E86" s="111"/>
      <c r="F86" s="111"/>
      <c r="G86" s="48"/>
      <c r="H86" s="48"/>
      <c r="I86" s="111"/>
      <c r="J86" s="37"/>
      <c r="K86" s="111"/>
      <c r="L86" s="111"/>
      <c r="M86" s="48"/>
      <c r="N86" s="48"/>
      <c r="O86" s="111"/>
      <c r="P86" s="111">
        <f t="shared" si="77"/>
        <v>0</v>
      </c>
      <c r="Q86" s="111"/>
      <c r="R86" s="111"/>
      <c r="S86" s="47"/>
      <c r="T86" s="47"/>
      <c r="U86" s="111"/>
      <c r="V86" s="93"/>
      <c r="W86" s="111"/>
      <c r="X86" s="111"/>
      <c r="Y86" s="48"/>
      <c r="Z86" s="48"/>
      <c r="AA86" s="111"/>
      <c r="AB86" s="93">
        <v>0</v>
      </c>
      <c r="AC86" s="111"/>
      <c r="AD86" s="111"/>
      <c r="AE86" s="47"/>
      <c r="AF86" s="47"/>
      <c r="AG86" s="111"/>
      <c r="AH86" s="111"/>
      <c r="AI86" s="111"/>
      <c r="AJ86" s="113"/>
      <c r="AK86" s="113"/>
      <c r="AL86" s="113"/>
      <c r="AM86" s="113"/>
      <c r="AN86" s="113"/>
      <c r="AO86" s="113"/>
      <c r="AP86" s="113"/>
      <c r="AQ86" s="113"/>
      <c r="AR86" s="113"/>
      <c r="AS86" s="113"/>
      <c r="AT86" s="113"/>
      <c r="AU86" s="113"/>
      <c r="AV86" s="113"/>
      <c r="AW86" s="113"/>
      <c r="AX86" s="113"/>
      <c r="AY86" s="113"/>
      <c r="AZ86" s="113"/>
    </row>
    <row r="87" spans="1:52" s="114" customFormat="1" ht="18.75" customHeight="1" x14ac:dyDescent="0.2">
      <c r="A87" s="118">
        <v>7</v>
      </c>
      <c r="B87" s="119" t="s">
        <v>83</v>
      </c>
      <c r="C87" s="110"/>
      <c r="D87" s="121">
        <f t="shared" si="92"/>
        <v>0</v>
      </c>
      <c r="E87" s="111"/>
      <c r="F87" s="111"/>
      <c r="G87" s="48"/>
      <c r="H87" s="48"/>
      <c r="I87" s="111"/>
      <c r="J87" s="140"/>
      <c r="K87" s="111"/>
      <c r="L87" s="111"/>
      <c r="M87" s="48"/>
      <c r="N87" s="48"/>
      <c r="O87" s="111"/>
      <c r="P87" s="111">
        <f t="shared" si="77"/>
        <v>0</v>
      </c>
      <c r="Q87" s="111"/>
      <c r="R87" s="111"/>
      <c r="S87" s="47"/>
      <c r="T87" s="47"/>
      <c r="U87" s="111"/>
      <c r="V87" s="93"/>
      <c r="W87" s="111"/>
      <c r="X87" s="111"/>
      <c r="Y87" s="48"/>
      <c r="Z87" s="48"/>
      <c r="AA87" s="111"/>
      <c r="AB87" s="93">
        <v>0</v>
      </c>
      <c r="AC87" s="111"/>
      <c r="AD87" s="111"/>
      <c r="AE87" s="47"/>
      <c r="AF87" s="47"/>
      <c r="AG87" s="111"/>
      <c r="AH87" s="111"/>
      <c r="AI87" s="111"/>
      <c r="AJ87" s="113"/>
      <c r="AK87" s="113"/>
      <c r="AL87" s="113"/>
      <c r="AM87" s="113"/>
      <c r="AN87" s="113"/>
      <c r="AO87" s="113"/>
      <c r="AP87" s="113"/>
      <c r="AQ87" s="113"/>
      <c r="AR87" s="113"/>
      <c r="AS87" s="113"/>
      <c r="AT87" s="113"/>
      <c r="AU87" s="113"/>
      <c r="AV87" s="113"/>
      <c r="AW87" s="113"/>
      <c r="AX87" s="113"/>
      <c r="AY87" s="113"/>
      <c r="AZ87" s="113"/>
    </row>
    <row r="88" spans="1:52" s="114" customFormat="1" ht="18.75" customHeight="1" x14ac:dyDescent="0.2">
      <c r="A88" s="118">
        <v>8</v>
      </c>
      <c r="B88" s="132" t="str">
        <f>B69</f>
        <v>UBND thành phố Gia Nghĩa</v>
      </c>
      <c r="C88" s="110"/>
      <c r="D88" s="121">
        <f t="shared" si="92"/>
        <v>0</v>
      </c>
      <c r="E88" s="111"/>
      <c r="F88" s="111"/>
      <c r="G88" s="48"/>
      <c r="H88" s="48"/>
      <c r="I88" s="111"/>
      <c r="J88" s="111"/>
      <c r="K88" s="111"/>
      <c r="L88" s="111"/>
      <c r="M88" s="48"/>
      <c r="N88" s="48"/>
      <c r="O88" s="111"/>
      <c r="P88" s="111">
        <f t="shared" si="77"/>
        <v>0</v>
      </c>
      <c r="Q88" s="111"/>
      <c r="R88" s="111"/>
      <c r="S88" s="47"/>
      <c r="T88" s="47"/>
      <c r="U88" s="111"/>
      <c r="V88" s="141"/>
      <c r="W88" s="111"/>
      <c r="X88" s="111"/>
      <c r="Y88" s="48"/>
      <c r="Z88" s="48"/>
      <c r="AA88" s="111"/>
      <c r="AB88" s="141"/>
      <c r="AC88" s="111"/>
      <c r="AD88" s="111"/>
      <c r="AE88" s="47"/>
      <c r="AF88" s="47"/>
      <c r="AG88" s="111"/>
      <c r="AH88" s="111"/>
      <c r="AI88" s="111"/>
      <c r="AJ88" s="113"/>
      <c r="AK88" s="113"/>
      <c r="AL88" s="113"/>
      <c r="AM88" s="113"/>
      <c r="AN88" s="113"/>
      <c r="AO88" s="113"/>
      <c r="AP88" s="113"/>
      <c r="AQ88" s="113"/>
      <c r="AR88" s="113"/>
      <c r="AS88" s="113"/>
      <c r="AT88" s="113"/>
      <c r="AU88" s="113"/>
      <c r="AV88" s="113"/>
      <c r="AW88" s="113"/>
      <c r="AX88" s="113"/>
      <c r="AY88" s="113"/>
      <c r="AZ88" s="113"/>
    </row>
    <row r="89" spans="1:52" s="114" customFormat="1" ht="18.75" customHeight="1" x14ac:dyDescent="0.25">
      <c r="A89" s="101"/>
      <c r="B89" s="100" t="s">
        <v>132</v>
      </c>
      <c r="C89" s="102"/>
      <c r="D89" s="103"/>
      <c r="E89" s="103"/>
      <c r="F89" s="103"/>
      <c r="G89" s="142"/>
      <c r="H89" s="142"/>
      <c r="I89" s="103"/>
      <c r="J89" s="103"/>
      <c r="K89" s="103"/>
      <c r="L89" s="103"/>
      <c r="M89" s="142"/>
      <c r="N89" s="142"/>
      <c r="O89" s="103"/>
      <c r="P89" s="103"/>
      <c r="Q89" s="103"/>
      <c r="R89" s="103"/>
      <c r="S89" s="151"/>
      <c r="T89" s="151"/>
      <c r="U89" s="103"/>
      <c r="V89" s="103"/>
      <c r="W89" s="103"/>
      <c r="X89" s="103"/>
      <c r="Y89" s="142"/>
      <c r="Z89" s="142"/>
      <c r="AA89" s="103"/>
      <c r="AB89" s="103"/>
      <c r="AC89" s="100"/>
      <c r="AD89" s="100"/>
      <c r="AE89" s="145"/>
      <c r="AF89" s="145"/>
      <c r="AG89" s="100"/>
      <c r="AH89" s="100"/>
      <c r="AI89" s="100"/>
      <c r="AJ89" s="99"/>
      <c r="AK89" s="113"/>
      <c r="AL89" s="113"/>
      <c r="AM89" s="113"/>
      <c r="AN89" s="113"/>
      <c r="AO89" s="113"/>
      <c r="AP89" s="113"/>
      <c r="AQ89" s="113"/>
      <c r="AR89" s="113"/>
      <c r="AS89" s="113"/>
      <c r="AT89" s="113"/>
      <c r="AU89" s="113"/>
      <c r="AV89" s="113"/>
      <c r="AW89" s="113"/>
      <c r="AX89" s="113"/>
      <c r="AY89" s="113"/>
      <c r="AZ89" s="113"/>
    </row>
  </sheetData>
  <mergeCells count="38">
    <mergeCell ref="A1:AI1"/>
    <mergeCell ref="A3:A6"/>
    <mergeCell ref="B3:B6"/>
    <mergeCell ref="C3:C6"/>
    <mergeCell ref="D3:I4"/>
    <mergeCell ref="J3:O4"/>
    <mergeCell ref="P3:AG3"/>
    <mergeCell ref="AH3:AH6"/>
    <mergeCell ref="AI3:AI6"/>
    <mergeCell ref="P4:U4"/>
    <mergeCell ref="V4:AA4"/>
    <mergeCell ref="AB4:AG4"/>
    <mergeCell ref="D5:D6"/>
    <mergeCell ref="E5:E6"/>
    <mergeCell ref="F5:F6"/>
    <mergeCell ref="AB5:AB6"/>
    <mergeCell ref="G5:H5"/>
    <mergeCell ref="S5:T5"/>
    <mergeCell ref="I5:I6"/>
    <mergeCell ref="J5:J6"/>
    <mergeCell ref="K5:K6"/>
    <mergeCell ref="L5:L6"/>
    <mergeCell ref="M5:N5"/>
    <mergeCell ref="O5:O6"/>
    <mergeCell ref="P5:P6"/>
    <mergeCell ref="Q5:Q6"/>
    <mergeCell ref="R5:R6"/>
    <mergeCell ref="AR17:AS17"/>
    <mergeCell ref="U5:U6"/>
    <mergeCell ref="V5:V6"/>
    <mergeCell ref="W5:W6"/>
    <mergeCell ref="X5:X6"/>
    <mergeCell ref="AC5:AC6"/>
    <mergeCell ref="AE5:AF5"/>
    <mergeCell ref="AG5:AG6"/>
    <mergeCell ref="Y5:Z5"/>
    <mergeCell ref="AA5:AA6"/>
    <mergeCell ref="AD5:AD6"/>
  </mergeCells>
  <conditionalFormatting sqref="B31:B38">
    <cfRule type="duplicateValues" dxfId="55" priority="17"/>
  </conditionalFormatting>
  <conditionalFormatting sqref="B31:B38">
    <cfRule type="duplicateValues" dxfId="54" priority="18"/>
  </conditionalFormatting>
  <conditionalFormatting sqref="B62:B69">
    <cfRule type="duplicateValues" dxfId="53" priority="11"/>
  </conditionalFormatting>
  <conditionalFormatting sqref="B62:B69">
    <cfRule type="duplicateValues" dxfId="52" priority="12"/>
  </conditionalFormatting>
  <conditionalFormatting sqref="B81:B88">
    <cfRule type="duplicateValues" dxfId="51" priority="9"/>
  </conditionalFormatting>
  <conditionalFormatting sqref="B81:B88">
    <cfRule type="duplicateValues" dxfId="50" priority="10"/>
  </conditionalFormatting>
  <conditionalFormatting sqref="B12:B13">
    <cfRule type="duplicateValues" dxfId="49" priority="7"/>
  </conditionalFormatting>
  <conditionalFormatting sqref="B12:B13">
    <cfRule type="duplicateValues" dxfId="48" priority="8"/>
  </conditionalFormatting>
  <conditionalFormatting sqref="B18:B25">
    <cfRule type="duplicateValues" dxfId="47" priority="5"/>
  </conditionalFormatting>
  <conditionalFormatting sqref="B18:B25">
    <cfRule type="duplicateValues" dxfId="46" priority="6"/>
  </conditionalFormatting>
  <conditionalFormatting sqref="B56:B57">
    <cfRule type="duplicateValues" dxfId="45" priority="42"/>
  </conditionalFormatting>
  <conditionalFormatting sqref="B45:B51">
    <cfRule type="duplicateValues" dxfId="44" priority="43"/>
  </conditionalFormatting>
  <printOptions horizontalCentered="1"/>
  <pageMargins left="0.2" right="0.27559055118110198" top="0.23" bottom="0.41" header="0.31496062992126" footer="0.118110236220472"/>
  <pageSetup paperSize="9" scale="80"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6"/>
  <sheetViews>
    <sheetView zoomScaleNormal="100" zoomScaleSheetLayoutView="100" workbookViewId="0">
      <pane xSplit="3" ySplit="6" topLeftCell="D46" activePane="bottomRight" state="frozen"/>
      <selection pane="topRight" activeCell="D1" sqref="D1"/>
      <selection pane="bottomLeft" activeCell="A7" sqref="A7"/>
      <selection pane="bottomRight" activeCell="A64" sqref="A64:XFD64"/>
    </sheetView>
  </sheetViews>
  <sheetFormatPr defaultColWidth="9.140625" defaultRowHeight="12.75" x14ac:dyDescent="0.25"/>
  <cols>
    <col min="1" max="1" width="3.140625" style="101" customWidth="1"/>
    <col min="2" max="2" width="41.42578125" style="100" customWidth="1"/>
    <col min="3" max="3" width="4.42578125" style="102" customWidth="1"/>
    <col min="4" max="4" width="9.5703125" style="103" customWidth="1"/>
    <col min="5" max="5" width="7.28515625" style="151" customWidth="1"/>
    <col min="6" max="6" width="7.28515625" style="103" customWidth="1"/>
    <col min="7" max="8" width="7.28515625" style="186" customWidth="1"/>
    <col min="9" max="9" width="7.28515625" style="103" customWidth="1"/>
    <col min="10" max="10" width="10.7109375" style="103" customWidth="1"/>
    <col min="11" max="11" width="8.7109375" style="151" customWidth="1"/>
    <col min="12" max="12" width="7.7109375" style="103" customWidth="1"/>
    <col min="13" max="14" width="7.28515625" style="186" customWidth="1"/>
    <col min="15" max="15" width="8.28515625" style="103" customWidth="1"/>
    <col min="16" max="16" width="8.140625" style="103" customWidth="1"/>
    <col min="17" max="17" width="8.140625" style="151" customWidth="1"/>
    <col min="18" max="18" width="7.28515625" style="103" customWidth="1"/>
    <col min="19" max="20" width="7.28515625" style="186" customWidth="1"/>
    <col min="21" max="21" width="7.28515625" style="103" customWidth="1"/>
    <col min="22" max="22" width="9.140625" style="103" customWidth="1"/>
    <col min="23" max="23" width="7.28515625" style="151" customWidth="1"/>
    <col min="24" max="24" width="7.28515625" style="103" customWidth="1"/>
    <col min="25" max="26" width="7.28515625" style="186" customWidth="1"/>
    <col min="27" max="27" width="7.28515625" style="103" customWidth="1"/>
    <col min="28" max="28" width="9.5703125" style="103" customWidth="1"/>
    <col min="29" max="29" width="7.28515625" style="145" customWidth="1"/>
    <col min="30" max="30" width="7.28515625" style="100" customWidth="1"/>
    <col min="31" max="31" width="5.85546875" style="188" bestFit="1" customWidth="1"/>
    <col min="32" max="32" width="6.140625" style="188" customWidth="1"/>
    <col min="33" max="33" width="8" style="100" customWidth="1"/>
    <col min="34" max="34" width="16.140625" style="100" customWidth="1"/>
    <col min="35" max="35" width="5.28515625" style="100" customWidth="1"/>
    <col min="36" max="38" width="9.140625" style="99"/>
    <col min="39" max="39" width="21.140625" style="99" customWidth="1"/>
    <col min="40" max="43" width="9.140625" style="99"/>
    <col min="44" max="44" width="39.28515625" style="99" customWidth="1"/>
    <col min="45" max="52" width="9.140625" style="99"/>
    <col min="53" max="16384" width="9.140625" style="100"/>
  </cols>
  <sheetData>
    <row r="1" spans="1:52" ht="46.5" customHeight="1" x14ac:dyDescent="0.25">
      <c r="A1" s="257" t="s">
        <v>129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row>
    <row r="2" spans="1:52" x14ac:dyDescent="0.25">
      <c r="AF2" s="189" t="s">
        <v>23</v>
      </c>
    </row>
    <row r="3" spans="1:52" s="105" customFormat="1" ht="11.25" customHeight="1" x14ac:dyDescent="0.25">
      <c r="A3" s="254" t="s">
        <v>4</v>
      </c>
      <c r="B3" s="254" t="s">
        <v>38</v>
      </c>
      <c r="C3" s="248" t="s">
        <v>42</v>
      </c>
      <c r="D3" s="248" t="s">
        <v>5</v>
      </c>
      <c r="E3" s="248"/>
      <c r="F3" s="248"/>
      <c r="G3" s="248"/>
      <c r="H3" s="248"/>
      <c r="I3" s="248"/>
      <c r="J3" s="248" t="s">
        <v>25</v>
      </c>
      <c r="K3" s="248"/>
      <c r="L3" s="248"/>
      <c r="M3" s="248"/>
      <c r="N3" s="248"/>
      <c r="O3" s="248"/>
      <c r="P3" s="254" t="s">
        <v>45</v>
      </c>
      <c r="Q3" s="254"/>
      <c r="R3" s="254"/>
      <c r="S3" s="254"/>
      <c r="T3" s="254"/>
      <c r="U3" s="254"/>
      <c r="V3" s="254"/>
      <c r="W3" s="254"/>
      <c r="X3" s="254"/>
      <c r="Y3" s="254"/>
      <c r="Z3" s="254"/>
      <c r="AA3" s="254"/>
      <c r="AB3" s="254"/>
      <c r="AC3" s="254"/>
      <c r="AD3" s="254"/>
      <c r="AE3" s="254"/>
      <c r="AF3" s="254"/>
      <c r="AG3" s="254"/>
      <c r="AH3" s="254" t="s">
        <v>47</v>
      </c>
      <c r="AI3" s="254" t="s">
        <v>12</v>
      </c>
      <c r="AJ3" s="104"/>
      <c r="AK3" s="104"/>
      <c r="AL3" s="104"/>
      <c r="AM3" s="104"/>
      <c r="AN3" s="104"/>
      <c r="AO3" s="104"/>
      <c r="AP3" s="104"/>
      <c r="AQ3" s="104"/>
      <c r="AR3" s="104"/>
      <c r="AS3" s="104"/>
      <c r="AT3" s="104"/>
      <c r="AU3" s="104"/>
      <c r="AV3" s="104"/>
      <c r="AW3" s="104"/>
      <c r="AX3" s="104"/>
      <c r="AY3" s="104"/>
      <c r="AZ3" s="104"/>
    </row>
    <row r="4" spans="1:52" s="105" customFormat="1" ht="18" customHeight="1" x14ac:dyDescent="0.25">
      <c r="A4" s="254"/>
      <c r="B4" s="254"/>
      <c r="C4" s="248"/>
      <c r="D4" s="248"/>
      <c r="E4" s="248"/>
      <c r="F4" s="248"/>
      <c r="G4" s="248"/>
      <c r="H4" s="248"/>
      <c r="I4" s="248"/>
      <c r="J4" s="248"/>
      <c r="K4" s="248"/>
      <c r="L4" s="248"/>
      <c r="M4" s="248"/>
      <c r="N4" s="248"/>
      <c r="O4" s="248"/>
      <c r="P4" s="248" t="s">
        <v>5</v>
      </c>
      <c r="Q4" s="248"/>
      <c r="R4" s="248"/>
      <c r="S4" s="248"/>
      <c r="T4" s="248"/>
      <c r="U4" s="248"/>
      <c r="V4" s="248" t="s">
        <v>31</v>
      </c>
      <c r="W4" s="248"/>
      <c r="X4" s="248"/>
      <c r="Y4" s="248"/>
      <c r="Z4" s="248"/>
      <c r="AA4" s="248"/>
      <c r="AB4" s="254" t="s">
        <v>30</v>
      </c>
      <c r="AC4" s="254"/>
      <c r="AD4" s="254"/>
      <c r="AE4" s="254"/>
      <c r="AF4" s="254"/>
      <c r="AG4" s="254"/>
      <c r="AH4" s="254"/>
      <c r="AI4" s="254"/>
      <c r="AJ4" s="104"/>
      <c r="AK4" s="104"/>
      <c r="AL4" s="104"/>
      <c r="AM4" s="104"/>
      <c r="AN4" s="104"/>
      <c r="AO4" s="104"/>
      <c r="AP4" s="104"/>
      <c r="AQ4" s="104"/>
      <c r="AR4" s="104"/>
      <c r="AS4" s="104"/>
      <c r="AT4" s="104"/>
      <c r="AU4" s="104"/>
      <c r="AV4" s="104"/>
      <c r="AW4" s="104"/>
      <c r="AX4" s="104"/>
      <c r="AY4" s="104"/>
      <c r="AZ4" s="104"/>
    </row>
    <row r="5" spans="1:52" s="105" customFormat="1" ht="26.25" customHeight="1" x14ac:dyDescent="0.25">
      <c r="A5" s="254"/>
      <c r="B5" s="254"/>
      <c r="C5" s="248"/>
      <c r="D5" s="248" t="s">
        <v>46</v>
      </c>
      <c r="E5" s="260" t="s">
        <v>53</v>
      </c>
      <c r="F5" s="249" t="s">
        <v>54</v>
      </c>
      <c r="G5" s="262" t="s">
        <v>43</v>
      </c>
      <c r="H5" s="262"/>
      <c r="I5" s="248" t="s">
        <v>48</v>
      </c>
      <c r="J5" s="248" t="s">
        <v>46</v>
      </c>
      <c r="K5" s="260" t="s">
        <v>53</v>
      </c>
      <c r="L5" s="249" t="s">
        <v>54</v>
      </c>
      <c r="M5" s="248" t="s">
        <v>43</v>
      </c>
      <c r="N5" s="248"/>
      <c r="O5" s="248" t="s">
        <v>48</v>
      </c>
      <c r="P5" s="248" t="s">
        <v>46</v>
      </c>
      <c r="Q5" s="260" t="s">
        <v>53</v>
      </c>
      <c r="R5" s="249" t="s">
        <v>54</v>
      </c>
      <c r="S5" s="262" t="s">
        <v>43</v>
      </c>
      <c r="T5" s="262"/>
      <c r="U5" s="248" t="s">
        <v>48</v>
      </c>
      <c r="V5" s="248" t="s">
        <v>46</v>
      </c>
      <c r="W5" s="260" t="s">
        <v>53</v>
      </c>
      <c r="X5" s="249" t="s">
        <v>54</v>
      </c>
      <c r="Y5" s="262" t="s">
        <v>43</v>
      </c>
      <c r="Z5" s="262"/>
      <c r="AA5" s="248" t="s">
        <v>48</v>
      </c>
      <c r="AB5" s="249" t="s">
        <v>46</v>
      </c>
      <c r="AC5" s="258" t="s">
        <v>53</v>
      </c>
      <c r="AD5" s="251" t="s">
        <v>54</v>
      </c>
      <c r="AE5" s="263" t="s">
        <v>43</v>
      </c>
      <c r="AF5" s="263"/>
      <c r="AG5" s="254" t="s">
        <v>48</v>
      </c>
      <c r="AH5" s="254"/>
      <c r="AI5" s="254"/>
      <c r="AJ5" s="104"/>
      <c r="AK5" s="104"/>
      <c r="AL5" s="104"/>
      <c r="AM5" s="104"/>
      <c r="AN5" s="104"/>
      <c r="AO5" s="104"/>
      <c r="AP5" s="104"/>
      <c r="AQ5" s="104"/>
      <c r="AR5" s="104"/>
      <c r="AS5" s="104"/>
      <c r="AT5" s="104"/>
      <c r="AU5" s="104"/>
      <c r="AV5" s="104"/>
      <c r="AW5" s="104"/>
      <c r="AX5" s="104"/>
      <c r="AY5" s="104"/>
      <c r="AZ5" s="104"/>
    </row>
    <row r="6" spans="1:52" s="105" customFormat="1" ht="18.75" customHeight="1" x14ac:dyDescent="0.25">
      <c r="A6" s="254"/>
      <c r="B6" s="254"/>
      <c r="C6" s="248"/>
      <c r="D6" s="248"/>
      <c r="E6" s="261"/>
      <c r="F6" s="250"/>
      <c r="G6" s="139" t="s">
        <v>44</v>
      </c>
      <c r="H6" s="139" t="s">
        <v>41</v>
      </c>
      <c r="I6" s="248"/>
      <c r="J6" s="248"/>
      <c r="K6" s="261"/>
      <c r="L6" s="250"/>
      <c r="M6" s="139" t="s">
        <v>44</v>
      </c>
      <c r="N6" s="139" t="s">
        <v>41</v>
      </c>
      <c r="O6" s="248"/>
      <c r="P6" s="248"/>
      <c r="Q6" s="261"/>
      <c r="R6" s="250"/>
      <c r="S6" s="139" t="s">
        <v>44</v>
      </c>
      <c r="T6" s="139" t="s">
        <v>41</v>
      </c>
      <c r="U6" s="248"/>
      <c r="V6" s="248"/>
      <c r="W6" s="261"/>
      <c r="X6" s="250"/>
      <c r="Y6" s="139" t="s">
        <v>44</v>
      </c>
      <c r="Z6" s="139" t="s">
        <v>41</v>
      </c>
      <c r="AA6" s="248"/>
      <c r="AB6" s="250"/>
      <c r="AC6" s="259"/>
      <c r="AD6" s="252"/>
      <c r="AE6" s="190" t="s">
        <v>44</v>
      </c>
      <c r="AF6" s="190" t="s">
        <v>41</v>
      </c>
      <c r="AG6" s="254"/>
      <c r="AH6" s="254"/>
      <c r="AI6" s="254"/>
      <c r="AJ6" s="104"/>
      <c r="AK6" s="104"/>
      <c r="AL6" s="104"/>
      <c r="AM6" s="104"/>
      <c r="AN6" s="104"/>
      <c r="AO6" s="104"/>
      <c r="AP6" s="104"/>
      <c r="AQ6" s="104"/>
      <c r="AR6" s="104"/>
      <c r="AS6" s="104"/>
      <c r="AT6" s="104"/>
      <c r="AU6" s="104"/>
      <c r="AV6" s="104"/>
      <c r="AW6" s="104"/>
      <c r="AX6" s="104"/>
      <c r="AY6" s="104"/>
      <c r="AZ6" s="104"/>
    </row>
    <row r="7" spans="1:52" s="105" customFormat="1" ht="32.25" customHeight="1" x14ac:dyDescent="0.25">
      <c r="A7" s="106">
        <v>1</v>
      </c>
      <c r="B7" s="106">
        <v>2</v>
      </c>
      <c r="C7" s="107">
        <v>3</v>
      </c>
      <c r="D7" s="106" t="s">
        <v>55</v>
      </c>
      <c r="E7" s="148" t="s">
        <v>56</v>
      </c>
      <c r="F7" s="106" t="s">
        <v>57</v>
      </c>
      <c r="G7" s="187" t="s">
        <v>58</v>
      </c>
      <c r="H7" s="187" t="s">
        <v>59</v>
      </c>
      <c r="I7" s="106" t="s">
        <v>60</v>
      </c>
      <c r="J7" s="106">
        <v>10</v>
      </c>
      <c r="K7" s="148">
        <v>11</v>
      </c>
      <c r="L7" s="106" t="s">
        <v>61</v>
      </c>
      <c r="M7" s="187">
        <v>13</v>
      </c>
      <c r="N7" s="187">
        <v>14</v>
      </c>
      <c r="O7" s="106" t="s">
        <v>62</v>
      </c>
      <c r="P7" s="106" t="s">
        <v>67</v>
      </c>
      <c r="Q7" s="148" t="s">
        <v>68</v>
      </c>
      <c r="R7" s="106" t="s">
        <v>69</v>
      </c>
      <c r="S7" s="187" t="s">
        <v>70</v>
      </c>
      <c r="T7" s="187" t="s">
        <v>71</v>
      </c>
      <c r="U7" s="106" t="s">
        <v>72</v>
      </c>
      <c r="V7" s="106">
        <v>22</v>
      </c>
      <c r="W7" s="148">
        <v>23</v>
      </c>
      <c r="X7" s="106" t="s">
        <v>63</v>
      </c>
      <c r="Y7" s="187">
        <v>25</v>
      </c>
      <c r="Z7" s="187">
        <v>26</v>
      </c>
      <c r="AA7" s="106" t="s">
        <v>64</v>
      </c>
      <c r="AB7" s="106">
        <v>28</v>
      </c>
      <c r="AC7" s="148">
        <v>29</v>
      </c>
      <c r="AD7" s="106" t="s">
        <v>65</v>
      </c>
      <c r="AE7" s="187">
        <v>31</v>
      </c>
      <c r="AF7" s="187">
        <v>32</v>
      </c>
      <c r="AG7" s="106" t="s">
        <v>66</v>
      </c>
      <c r="AH7" s="106">
        <v>34</v>
      </c>
      <c r="AI7" s="106">
        <v>35</v>
      </c>
      <c r="AJ7" s="104"/>
      <c r="AK7" s="104"/>
      <c r="AL7" s="104"/>
      <c r="AM7" s="104"/>
      <c r="AN7" s="104"/>
      <c r="AO7" s="104"/>
      <c r="AP7" s="104"/>
      <c r="AQ7" s="104"/>
      <c r="AR7" s="104"/>
      <c r="AS7" s="104"/>
      <c r="AT7" s="104"/>
      <c r="AU7" s="104"/>
      <c r="AV7" s="104"/>
      <c r="AW7" s="104"/>
      <c r="AX7" s="104"/>
      <c r="AY7" s="104"/>
      <c r="AZ7" s="104"/>
    </row>
    <row r="8" spans="1:52" s="114" customFormat="1" ht="29.25" customHeight="1" x14ac:dyDescent="0.25">
      <c r="A8" s="115" t="s">
        <v>20</v>
      </c>
      <c r="B8" s="109" t="s">
        <v>139</v>
      </c>
      <c r="C8" s="110"/>
      <c r="D8" s="111">
        <f>D9+D16+D28+D53+D91+D94+D101</f>
        <v>179289</v>
      </c>
      <c r="E8" s="47">
        <f t="shared" ref="E8:AI8" si="0">E9+E16+E28+E53+E91+E94+E101</f>
        <v>78533</v>
      </c>
      <c r="F8" s="111">
        <f t="shared" si="0"/>
        <v>23019</v>
      </c>
      <c r="G8" s="112">
        <f t="shared" si="0"/>
        <v>4500</v>
      </c>
      <c r="H8" s="112">
        <f t="shared" si="0"/>
        <v>4500</v>
      </c>
      <c r="I8" s="111">
        <f t="shared" si="0"/>
        <v>12112</v>
      </c>
      <c r="J8" s="111">
        <f t="shared" si="0"/>
        <v>162989</v>
      </c>
      <c r="K8" s="47">
        <f t="shared" si="0"/>
        <v>100336</v>
      </c>
      <c r="L8" s="111">
        <f t="shared" si="0"/>
        <v>14470</v>
      </c>
      <c r="M8" s="112">
        <f t="shared" si="0"/>
        <v>4090</v>
      </c>
      <c r="N8" s="112">
        <f t="shared" si="0"/>
        <v>4090</v>
      </c>
      <c r="O8" s="111">
        <f t="shared" si="0"/>
        <v>12112</v>
      </c>
      <c r="P8" s="111">
        <f t="shared" si="0"/>
        <v>16300</v>
      </c>
      <c r="Q8" s="47">
        <f t="shared" si="0"/>
        <v>7589</v>
      </c>
      <c r="R8" s="111">
        <f t="shared" si="0"/>
        <v>8549</v>
      </c>
      <c r="S8" s="112">
        <f t="shared" si="0"/>
        <v>410</v>
      </c>
      <c r="T8" s="112">
        <f t="shared" si="0"/>
        <v>410</v>
      </c>
      <c r="U8" s="111">
        <f t="shared" si="0"/>
        <v>0</v>
      </c>
      <c r="V8" s="111">
        <f t="shared" si="0"/>
        <v>11247</v>
      </c>
      <c r="W8" s="47">
        <f t="shared" si="0"/>
        <v>0</v>
      </c>
      <c r="X8" s="111">
        <f t="shared" si="0"/>
        <v>5835</v>
      </c>
      <c r="Y8" s="112">
        <f t="shared" si="0"/>
        <v>137</v>
      </c>
      <c r="Z8" s="112">
        <f t="shared" si="0"/>
        <v>137</v>
      </c>
      <c r="AA8" s="111">
        <f t="shared" si="0"/>
        <v>5820</v>
      </c>
      <c r="AB8" s="111">
        <f t="shared" si="0"/>
        <v>5053</v>
      </c>
      <c r="AC8" s="47">
        <f t="shared" si="0"/>
        <v>0</v>
      </c>
      <c r="AD8" s="111">
        <f t="shared" si="0"/>
        <v>2714</v>
      </c>
      <c r="AE8" s="112">
        <f t="shared" si="0"/>
        <v>273</v>
      </c>
      <c r="AF8" s="112">
        <f t="shared" si="0"/>
        <v>273</v>
      </c>
      <c r="AG8" s="111">
        <f t="shared" si="0"/>
        <v>2493</v>
      </c>
      <c r="AH8" s="111">
        <f t="shared" si="0"/>
        <v>0</v>
      </c>
      <c r="AI8" s="111">
        <f t="shared" si="0"/>
        <v>0</v>
      </c>
      <c r="AJ8" s="113"/>
      <c r="AK8" s="113"/>
      <c r="AL8" s="113"/>
      <c r="AM8" s="122" t="s">
        <v>148</v>
      </c>
      <c r="AN8" s="122" t="s">
        <v>3</v>
      </c>
      <c r="AO8" s="122" t="s">
        <v>149</v>
      </c>
      <c r="AP8" s="122" t="s">
        <v>150</v>
      </c>
      <c r="AQ8" s="122" t="s">
        <v>151</v>
      </c>
      <c r="AR8" s="122" t="s">
        <v>152</v>
      </c>
      <c r="AS8" s="113"/>
      <c r="AT8" s="113"/>
      <c r="AU8" s="113"/>
      <c r="AV8" s="113"/>
      <c r="AW8" s="113"/>
      <c r="AX8" s="113"/>
      <c r="AY8" s="113"/>
      <c r="AZ8" s="113"/>
    </row>
    <row r="9" spans="1:52" s="114" customFormat="1" ht="35.25" customHeight="1" x14ac:dyDescent="0.25">
      <c r="A9" s="115" t="s">
        <v>75</v>
      </c>
      <c r="B9" s="116" t="s">
        <v>96</v>
      </c>
      <c r="C9" s="110"/>
      <c r="D9" s="111">
        <f>D10+D14</f>
        <v>157728</v>
      </c>
      <c r="E9" s="47">
        <f t="shared" ref="E9:AH9" si="1">E10+E14</f>
        <v>78533</v>
      </c>
      <c r="F9" s="111">
        <f t="shared" si="1"/>
        <v>19472</v>
      </c>
      <c r="G9" s="112">
        <f t="shared" si="1"/>
        <v>953</v>
      </c>
      <c r="H9" s="112">
        <f t="shared" si="1"/>
        <v>0</v>
      </c>
      <c r="I9" s="111">
        <f t="shared" si="1"/>
        <v>12112</v>
      </c>
      <c r="J9" s="111">
        <f t="shared" si="1"/>
        <v>143389</v>
      </c>
      <c r="K9" s="47">
        <f t="shared" si="1"/>
        <v>97282</v>
      </c>
      <c r="L9" s="111">
        <f t="shared" si="1"/>
        <v>11246</v>
      </c>
      <c r="M9" s="112">
        <f t="shared" si="1"/>
        <v>866</v>
      </c>
      <c r="N9" s="112">
        <f t="shared" si="1"/>
        <v>0</v>
      </c>
      <c r="O9" s="111">
        <f t="shared" si="1"/>
        <v>12112</v>
      </c>
      <c r="P9" s="111">
        <f t="shared" si="1"/>
        <v>14339</v>
      </c>
      <c r="Q9" s="47">
        <f t="shared" si="1"/>
        <v>7516</v>
      </c>
      <c r="R9" s="111">
        <f t="shared" si="1"/>
        <v>8226</v>
      </c>
      <c r="S9" s="112">
        <f t="shared" si="1"/>
        <v>87</v>
      </c>
      <c r="T9" s="112">
        <f t="shared" si="1"/>
        <v>0</v>
      </c>
      <c r="U9" s="111">
        <f t="shared" si="1"/>
        <v>0</v>
      </c>
      <c r="V9" s="111">
        <f t="shared" si="1"/>
        <v>10038</v>
      </c>
      <c r="W9" s="47">
        <f t="shared" si="1"/>
        <v>0</v>
      </c>
      <c r="X9" s="111">
        <f t="shared" si="1"/>
        <v>5759</v>
      </c>
      <c r="Y9" s="112">
        <f t="shared" si="1"/>
        <v>61</v>
      </c>
      <c r="Z9" s="112">
        <f t="shared" si="1"/>
        <v>0</v>
      </c>
      <c r="AA9" s="111">
        <f t="shared" si="1"/>
        <v>5820</v>
      </c>
      <c r="AB9" s="111">
        <f t="shared" si="1"/>
        <v>4301</v>
      </c>
      <c r="AC9" s="47">
        <f t="shared" si="1"/>
        <v>0</v>
      </c>
      <c r="AD9" s="111">
        <f t="shared" si="1"/>
        <v>2467</v>
      </c>
      <c r="AE9" s="112">
        <f t="shared" si="1"/>
        <v>26</v>
      </c>
      <c r="AF9" s="112">
        <f t="shared" si="1"/>
        <v>0</v>
      </c>
      <c r="AG9" s="111">
        <f t="shared" si="1"/>
        <v>2493</v>
      </c>
      <c r="AH9" s="111">
        <f t="shared" si="1"/>
        <v>0</v>
      </c>
      <c r="AI9" s="125"/>
      <c r="AJ9" s="113"/>
      <c r="AK9" s="113"/>
      <c r="AL9" s="113"/>
      <c r="AM9" s="191" t="s">
        <v>156</v>
      </c>
      <c r="AN9" s="122">
        <f>AO9+AP9</f>
        <v>776</v>
      </c>
      <c r="AO9" s="122">
        <v>705</v>
      </c>
      <c r="AP9" s="122">
        <v>71</v>
      </c>
      <c r="AQ9" s="122" t="s">
        <v>157</v>
      </c>
      <c r="AR9" s="122" t="s">
        <v>169</v>
      </c>
      <c r="AS9" s="113"/>
      <c r="AT9" s="113"/>
      <c r="AU9" s="113"/>
      <c r="AV9" s="113"/>
      <c r="AW9" s="113"/>
      <c r="AX9" s="113"/>
      <c r="AY9" s="113"/>
      <c r="AZ9" s="113"/>
    </row>
    <row r="10" spans="1:52" s="114" customFormat="1" ht="31.5" customHeight="1" x14ac:dyDescent="0.25">
      <c r="A10" s="115">
        <v>1</v>
      </c>
      <c r="B10" s="117" t="s">
        <v>97</v>
      </c>
      <c r="C10" s="110"/>
      <c r="D10" s="111">
        <f>D11</f>
        <v>90489</v>
      </c>
      <c r="E10" s="47">
        <f t="shared" ref="E10:AH10" si="2">E11</f>
        <v>78533</v>
      </c>
      <c r="F10" s="111">
        <f t="shared" si="2"/>
        <v>19472</v>
      </c>
      <c r="G10" s="112">
        <f t="shared" si="2"/>
        <v>953</v>
      </c>
      <c r="H10" s="112">
        <f t="shared" si="2"/>
        <v>0</v>
      </c>
      <c r="I10" s="111">
        <f t="shared" si="2"/>
        <v>12112</v>
      </c>
      <c r="J10" s="111">
        <f t="shared" si="2"/>
        <v>82263</v>
      </c>
      <c r="K10" s="47">
        <f t="shared" si="2"/>
        <v>71017</v>
      </c>
      <c r="L10" s="111">
        <f t="shared" si="2"/>
        <v>11246</v>
      </c>
      <c r="M10" s="112">
        <f t="shared" si="2"/>
        <v>866</v>
      </c>
      <c r="N10" s="112">
        <f t="shared" si="2"/>
        <v>0</v>
      </c>
      <c r="O10" s="111">
        <f t="shared" si="2"/>
        <v>12112</v>
      </c>
      <c r="P10" s="111">
        <f t="shared" si="2"/>
        <v>8226</v>
      </c>
      <c r="Q10" s="47">
        <f t="shared" si="2"/>
        <v>7516</v>
      </c>
      <c r="R10" s="111">
        <f t="shared" si="2"/>
        <v>8226</v>
      </c>
      <c r="S10" s="112">
        <f t="shared" si="2"/>
        <v>87</v>
      </c>
      <c r="T10" s="112">
        <f t="shared" si="2"/>
        <v>0</v>
      </c>
      <c r="U10" s="111">
        <f t="shared" si="2"/>
        <v>0</v>
      </c>
      <c r="V10" s="111">
        <f t="shared" si="2"/>
        <v>5759</v>
      </c>
      <c r="W10" s="47">
        <f t="shared" si="2"/>
        <v>0</v>
      </c>
      <c r="X10" s="111">
        <f t="shared" si="2"/>
        <v>5759</v>
      </c>
      <c r="Y10" s="112">
        <f t="shared" si="2"/>
        <v>61</v>
      </c>
      <c r="Z10" s="112">
        <f t="shared" si="2"/>
        <v>0</v>
      </c>
      <c r="AA10" s="111">
        <f t="shared" si="2"/>
        <v>5820</v>
      </c>
      <c r="AB10" s="111">
        <f t="shared" si="2"/>
        <v>2467</v>
      </c>
      <c r="AC10" s="47">
        <f t="shared" si="2"/>
        <v>0</v>
      </c>
      <c r="AD10" s="111">
        <f t="shared" si="2"/>
        <v>2467</v>
      </c>
      <c r="AE10" s="112">
        <f t="shared" si="2"/>
        <v>26</v>
      </c>
      <c r="AF10" s="112">
        <f t="shared" si="2"/>
        <v>0</v>
      </c>
      <c r="AG10" s="111">
        <f t="shared" si="2"/>
        <v>2493</v>
      </c>
      <c r="AH10" s="111">
        <f t="shared" si="2"/>
        <v>0</v>
      </c>
      <c r="AI10" s="125"/>
      <c r="AJ10" s="113"/>
      <c r="AK10" s="113"/>
      <c r="AL10" s="113"/>
      <c r="AM10" s="122" t="s">
        <v>153</v>
      </c>
      <c r="AN10" s="122">
        <f>AO10+AP10</f>
        <v>2771</v>
      </c>
      <c r="AO10" s="122">
        <v>2519</v>
      </c>
      <c r="AP10" s="122">
        <v>252</v>
      </c>
      <c r="AQ10" s="122" t="s">
        <v>158</v>
      </c>
      <c r="AR10" s="122" t="s">
        <v>169</v>
      </c>
      <c r="AS10" s="113"/>
      <c r="AT10" s="113"/>
      <c r="AU10" s="113"/>
      <c r="AV10" s="113"/>
      <c r="AW10" s="113"/>
      <c r="AX10" s="113"/>
      <c r="AY10" s="113"/>
      <c r="AZ10" s="113"/>
    </row>
    <row r="11" spans="1:52" s="114" customFormat="1" ht="15.75" customHeight="1" x14ac:dyDescent="0.25">
      <c r="A11" s="115" t="s">
        <v>76</v>
      </c>
      <c r="B11" s="117" t="s">
        <v>77</v>
      </c>
      <c r="C11" s="110"/>
      <c r="D11" s="111">
        <f>D12+D13</f>
        <v>90489</v>
      </c>
      <c r="E11" s="47">
        <f t="shared" ref="E11:AH11" si="3">E12+E13</f>
        <v>78533</v>
      </c>
      <c r="F11" s="111">
        <f t="shared" si="3"/>
        <v>19472</v>
      </c>
      <c r="G11" s="112">
        <f t="shared" si="3"/>
        <v>953</v>
      </c>
      <c r="H11" s="112">
        <f t="shared" si="3"/>
        <v>0</v>
      </c>
      <c r="I11" s="111">
        <f>I12+I13</f>
        <v>12112</v>
      </c>
      <c r="J11" s="111">
        <f t="shared" si="3"/>
        <v>82263</v>
      </c>
      <c r="K11" s="47">
        <f t="shared" si="3"/>
        <v>71017</v>
      </c>
      <c r="L11" s="111">
        <f t="shared" si="3"/>
        <v>11246</v>
      </c>
      <c r="M11" s="112">
        <f t="shared" si="3"/>
        <v>866</v>
      </c>
      <c r="N11" s="112">
        <f t="shared" si="3"/>
        <v>0</v>
      </c>
      <c r="O11" s="111">
        <f t="shared" si="3"/>
        <v>12112</v>
      </c>
      <c r="P11" s="111">
        <f t="shared" si="3"/>
        <v>8226</v>
      </c>
      <c r="Q11" s="47">
        <f t="shared" si="3"/>
        <v>7516</v>
      </c>
      <c r="R11" s="111">
        <f t="shared" si="3"/>
        <v>8226</v>
      </c>
      <c r="S11" s="112">
        <f t="shared" si="3"/>
        <v>87</v>
      </c>
      <c r="T11" s="112">
        <f>T12+T13</f>
        <v>0</v>
      </c>
      <c r="U11" s="111">
        <f t="shared" si="3"/>
        <v>0</v>
      </c>
      <c r="V11" s="111">
        <f t="shared" si="3"/>
        <v>5759</v>
      </c>
      <c r="W11" s="47">
        <f t="shared" si="3"/>
        <v>0</v>
      </c>
      <c r="X11" s="111">
        <f>X12+X13</f>
        <v>5759</v>
      </c>
      <c r="Y11" s="112">
        <f t="shared" si="3"/>
        <v>61</v>
      </c>
      <c r="Z11" s="112">
        <f t="shared" si="3"/>
        <v>0</v>
      </c>
      <c r="AA11" s="111">
        <f t="shared" si="3"/>
        <v>5820</v>
      </c>
      <c r="AB11" s="111">
        <f t="shared" si="3"/>
        <v>2467</v>
      </c>
      <c r="AC11" s="47">
        <f t="shared" si="3"/>
        <v>0</v>
      </c>
      <c r="AD11" s="111">
        <f t="shared" si="3"/>
        <v>2467</v>
      </c>
      <c r="AE11" s="112">
        <f t="shared" si="3"/>
        <v>26</v>
      </c>
      <c r="AF11" s="112">
        <f t="shared" si="3"/>
        <v>0</v>
      </c>
      <c r="AG11" s="111">
        <f t="shared" si="3"/>
        <v>2493</v>
      </c>
      <c r="AH11" s="111">
        <f t="shared" si="3"/>
        <v>0</v>
      </c>
      <c r="AI11" s="125"/>
      <c r="AJ11" s="113"/>
      <c r="AK11" s="113"/>
      <c r="AL11" s="113"/>
      <c r="AM11" s="122" t="s">
        <v>163</v>
      </c>
      <c r="AN11" s="122">
        <f>AO11+AP11</f>
        <v>139</v>
      </c>
      <c r="AO11" s="122">
        <v>126</v>
      </c>
      <c r="AP11" s="122">
        <v>13</v>
      </c>
      <c r="AQ11" s="122"/>
      <c r="AR11" s="122" t="s">
        <v>167</v>
      </c>
      <c r="AS11" s="113"/>
      <c r="AT11" s="113"/>
      <c r="AU11" s="113"/>
      <c r="AV11" s="113"/>
      <c r="AW11" s="113"/>
      <c r="AX11" s="113"/>
      <c r="AY11" s="113"/>
      <c r="AZ11" s="113"/>
    </row>
    <row r="12" spans="1:52" s="122" customFormat="1" ht="15.75" customHeight="1" x14ac:dyDescent="0.2">
      <c r="A12" s="118">
        <v>1</v>
      </c>
      <c r="B12" s="119" t="s">
        <v>82</v>
      </c>
      <c r="C12" s="120"/>
      <c r="D12" s="121">
        <f t="shared" ref="D12:D27" si="4">J12+P12</f>
        <v>44970</v>
      </c>
      <c r="E12" s="53">
        <f>K12+Q12</f>
        <v>43625</v>
      </c>
      <c r="F12" s="134">
        <f>L12+R12</f>
        <v>5133</v>
      </c>
      <c r="G12" s="93">
        <f>M12+S12</f>
        <v>953</v>
      </c>
      <c r="H12" s="93">
        <f>N12+T12</f>
        <v>0</v>
      </c>
      <c r="I12" s="134">
        <f>O12+U12</f>
        <v>1911</v>
      </c>
      <c r="J12" s="122">
        <v>40882</v>
      </c>
      <c r="K12" s="53">
        <v>39837</v>
      </c>
      <c r="L12" s="134">
        <f>J12-K12</f>
        <v>1045</v>
      </c>
      <c r="M12" s="93">
        <f>N88+N64</f>
        <v>866</v>
      </c>
      <c r="N12" s="93"/>
      <c r="O12" s="134">
        <f>L12+M12-N12</f>
        <v>1911</v>
      </c>
      <c r="P12" s="121">
        <f t="shared" ref="P12:P27" si="5">V12+AB12</f>
        <v>4088</v>
      </c>
      <c r="Q12" s="53">
        <v>3788</v>
      </c>
      <c r="R12" s="134">
        <f>X12+AD12</f>
        <v>4088</v>
      </c>
      <c r="S12" s="93">
        <f>Y12+AE12</f>
        <v>87</v>
      </c>
      <c r="T12" s="112">
        <f>T13+T14</f>
        <v>0</v>
      </c>
      <c r="U12" s="111">
        <f>U13+U14</f>
        <v>0</v>
      </c>
      <c r="V12" s="122">
        <v>2862</v>
      </c>
      <c r="W12" s="53"/>
      <c r="X12" s="134">
        <f>V12-W12</f>
        <v>2862</v>
      </c>
      <c r="Y12" s="93">
        <f>Z88+Z64</f>
        <v>61</v>
      </c>
      <c r="Z12" s="93"/>
      <c r="AA12" s="134">
        <f>X12+Y12-Z12</f>
        <v>2923</v>
      </c>
      <c r="AB12" s="122">
        <v>1226</v>
      </c>
      <c r="AC12" s="53"/>
      <c r="AD12" s="134">
        <f>AB12-AC12</f>
        <v>1226</v>
      </c>
      <c r="AE12" s="93">
        <f>AF88+AF64</f>
        <v>26</v>
      </c>
      <c r="AF12" s="93"/>
      <c r="AG12" s="134">
        <f>AD12+AE12-AF12</f>
        <v>1252</v>
      </c>
      <c r="AH12" s="134"/>
      <c r="AI12" s="134"/>
      <c r="AJ12" s="99"/>
      <c r="AK12" s="99"/>
      <c r="AL12" s="99"/>
      <c r="AM12" s="114" t="s">
        <v>156</v>
      </c>
      <c r="AN12" s="122">
        <f>AO12+AP12</f>
        <v>814</v>
      </c>
      <c r="AO12" s="114">
        <v>740</v>
      </c>
      <c r="AP12" s="114">
        <v>74</v>
      </c>
      <c r="AQ12" s="114"/>
      <c r="AR12" s="122" t="s">
        <v>167</v>
      </c>
      <c r="AS12" s="99"/>
      <c r="AT12" s="99"/>
      <c r="AU12" s="99"/>
      <c r="AV12" s="99"/>
      <c r="AW12" s="99"/>
      <c r="AX12" s="99"/>
      <c r="AY12" s="99"/>
      <c r="AZ12" s="99"/>
    </row>
    <row r="13" spans="1:52" s="122" customFormat="1" ht="15.75" customHeight="1" x14ac:dyDescent="0.2">
      <c r="A13" s="118">
        <v>2</v>
      </c>
      <c r="B13" s="119" t="s">
        <v>83</v>
      </c>
      <c r="C13" s="120"/>
      <c r="D13" s="121">
        <f t="shared" si="4"/>
        <v>45519</v>
      </c>
      <c r="E13" s="53">
        <f>K13+Q13</f>
        <v>34908</v>
      </c>
      <c r="F13" s="134">
        <f>L13+R13</f>
        <v>14339</v>
      </c>
      <c r="G13" s="93">
        <f>M13+S13</f>
        <v>0</v>
      </c>
      <c r="H13" s="93"/>
      <c r="I13" s="134">
        <f>O13+U13</f>
        <v>10201</v>
      </c>
      <c r="J13" s="122">
        <v>41381</v>
      </c>
      <c r="K13" s="53">
        <v>31180</v>
      </c>
      <c r="L13" s="134">
        <f>J13-K13</f>
        <v>10201</v>
      </c>
      <c r="M13" s="93"/>
      <c r="N13" s="93"/>
      <c r="O13" s="134">
        <f>L13+M13-N13</f>
        <v>10201</v>
      </c>
      <c r="P13" s="121">
        <f t="shared" si="5"/>
        <v>4138</v>
      </c>
      <c r="Q13" s="53">
        <v>3728</v>
      </c>
      <c r="R13" s="134">
        <f>X13+AD13</f>
        <v>4138</v>
      </c>
      <c r="S13" s="93"/>
      <c r="T13" s="93"/>
      <c r="U13" s="134"/>
      <c r="V13" s="122">
        <v>2897</v>
      </c>
      <c r="W13" s="53"/>
      <c r="X13" s="134">
        <f>V13-W13</f>
        <v>2897</v>
      </c>
      <c r="Y13" s="93"/>
      <c r="Z13" s="93"/>
      <c r="AA13" s="134">
        <f>X13+Y13-Z13</f>
        <v>2897</v>
      </c>
      <c r="AB13" s="122">
        <v>1241</v>
      </c>
      <c r="AC13" s="53"/>
      <c r="AD13" s="134">
        <f>AB13-AC13</f>
        <v>1241</v>
      </c>
      <c r="AE13" s="93"/>
      <c r="AF13" s="93"/>
      <c r="AG13" s="134">
        <f>AD13+AE13-AF13</f>
        <v>1241</v>
      </c>
      <c r="AH13" s="134"/>
      <c r="AI13" s="134"/>
      <c r="AJ13" s="99"/>
      <c r="AK13" s="99"/>
      <c r="AL13" s="99"/>
      <c r="AM13" s="114" t="s">
        <v>155</v>
      </c>
      <c r="AN13" s="114">
        <f>SUM(AN9:AN12)</f>
        <v>4500</v>
      </c>
      <c r="AO13" s="114">
        <f>SUM(AO9:AO12)</f>
        <v>4090</v>
      </c>
      <c r="AP13" s="114">
        <f>SUM(AP9:AP12)</f>
        <v>410</v>
      </c>
      <c r="AQ13" s="114"/>
      <c r="AR13" s="114"/>
      <c r="AS13" s="99"/>
      <c r="AT13" s="99"/>
      <c r="AU13" s="99"/>
      <c r="AV13" s="99"/>
      <c r="AW13" s="99"/>
      <c r="AX13" s="99"/>
      <c r="AY13" s="99"/>
      <c r="AZ13" s="99"/>
    </row>
    <row r="14" spans="1:52" s="114" customFormat="1" ht="27" customHeight="1" x14ac:dyDescent="0.25">
      <c r="A14" s="115">
        <v>2</v>
      </c>
      <c r="B14" s="117" t="s">
        <v>98</v>
      </c>
      <c r="C14" s="110"/>
      <c r="D14" s="111">
        <f>D15</f>
        <v>67239</v>
      </c>
      <c r="E14" s="47">
        <f t="shared" ref="E14:AH14" si="6">E15</f>
        <v>0</v>
      </c>
      <c r="F14" s="111">
        <f t="shared" si="6"/>
        <v>0</v>
      </c>
      <c r="G14" s="112">
        <f t="shared" si="6"/>
        <v>0</v>
      </c>
      <c r="H14" s="112">
        <f t="shared" si="6"/>
        <v>0</v>
      </c>
      <c r="I14" s="111">
        <f t="shared" si="6"/>
        <v>0</v>
      </c>
      <c r="J14" s="111">
        <f t="shared" si="6"/>
        <v>61126</v>
      </c>
      <c r="K14" s="47">
        <f t="shared" si="6"/>
        <v>26265</v>
      </c>
      <c r="L14" s="111">
        <f t="shared" si="6"/>
        <v>0</v>
      </c>
      <c r="M14" s="112">
        <f t="shared" si="6"/>
        <v>0</v>
      </c>
      <c r="N14" s="112">
        <f t="shared" si="6"/>
        <v>0</v>
      </c>
      <c r="O14" s="111">
        <f t="shared" si="6"/>
        <v>0</v>
      </c>
      <c r="P14" s="111">
        <f t="shared" si="6"/>
        <v>6113</v>
      </c>
      <c r="Q14" s="47">
        <f t="shared" si="6"/>
        <v>0</v>
      </c>
      <c r="R14" s="111">
        <f t="shared" si="6"/>
        <v>0</v>
      </c>
      <c r="S14" s="112">
        <f t="shared" si="6"/>
        <v>0</v>
      </c>
      <c r="T14" s="112">
        <f t="shared" si="6"/>
        <v>0</v>
      </c>
      <c r="U14" s="111">
        <f t="shared" si="6"/>
        <v>0</v>
      </c>
      <c r="V14" s="111">
        <f t="shared" si="6"/>
        <v>4279</v>
      </c>
      <c r="W14" s="47">
        <f t="shared" si="6"/>
        <v>0</v>
      </c>
      <c r="X14" s="111">
        <f t="shared" si="6"/>
        <v>0</v>
      </c>
      <c r="Y14" s="112">
        <f t="shared" si="6"/>
        <v>0</v>
      </c>
      <c r="Z14" s="112">
        <f t="shared" si="6"/>
        <v>0</v>
      </c>
      <c r="AA14" s="111">
        <f t="shared" si="6"/>
        <v>0</v>
      </c>
      <c r="AB14" s="111">
        <f t="shared" si="6"/>
        <v>1834</v>
      </c>
      <c r="AC14" s="47">
        <f t="shared" si="6"/>
        <v>0</v>
      </c>
      <c r="AD14" s="111">
        <f t="shared" si="6"/>
        <v>0</v>
      </c>
      <c r="AE14" s="112">
        <f t="shared" si="6"/>
        <v>0</v>
      </c>
      <c r="AF14" s="112">
        <f t="shared" si="6"/>
        <v>0</v>
      </c>
      <c r="AG14" s="111">
        <f t="shared" si="6"/>
        <v>0</v>
      </c>
      <c r="AH14" s="111">
        <f t="shared" si="6"/>
        <v>0</v>
      </c>
      <c r="AI14" s="125"/>
      <c r="AJ14" s="113"/>
      <c r="AK14" s="113"/>
      <c r="AL14" s="113"/>
      <c r="AM14" s="113"/>
      <c r="AN14" s="113"/>
      <c r="AO14" s="113"/>
      <c r="AP14" s="113"/>
      <c r="AQ14" s="113"/>
      <c r="AR14" s="113"/>
      <c r="AS14" s="113"/>
      <c r="AT14" s="113"/>
      <c r="AU14" s="113"/>
      <c r="AV14" s="113"/>
      <c r="AW14" s="113"/>
      <c r="AX14" s="113"/>
      <c r="AY14" s="113"/>
      <c r="AZ14" s="113"/>
    </row>
    <row r="15" spans="1:52" s="114" customFormat="1" ht="15.75" customHeight="1" x14ac:dyDescent="0.25">
      <c r="A15" s="118"/>
      <c r="B15" s="127" t="s">
        <v>87</v>
      </c>
      <c r="C15" s="110"/>
      <c r="D15" s="111">
        <f t="shared" si="4"/>
        <v>67239</v>
      </c>
      <c r="E15" s="51"/>
      <c r="F15" s="125"/>
      <c r="G15" s="126"/>
      <c r="H15" s="126"/>
      <c r="I15" s="125"/>
      <c r="J15" s="122">
        <v>61126</v>
      </c>
      <c r="K15" s="53">
        <v>26265</v>
      </c>
      <c r="L15" s="125"/>
      <c r="M15" s="126"/>
      <c r="N15" s="126"/>
      <c r="O15" s="125"/>
      <c r="P15" s="111">
        <f t="shared" si="5"/>
        <v>6113</v>
      </c>
      <c r="Q15" s="51">
        <v>0</v>
      </c>
      <c r="R15" s="125"/>
      <c r="S15" s="126"/>
      <c r="T15" s="126"/>
      <c r="U15" s="125"/>
      <c r="V15" s="122">
        <v>4279</v>
      </c>
      <c r="W15" s="51"/>
      <c r="X15" s="125"/>
      <c r="Y15" s="126"/>
      <c r="Z15" s="126"/>
      <c r="AA15" s="125"/>
      <c r="AB15" s="122">
        <v>1834</v>
      </c>
      <c r="AC15" s="51"/>
      <c r="AD15" s="125"/>
      <c r="AE15" s="126"/>
      <c r="AF15" s="126"/>
      <c r="AG15" s="125"/>
      <c r="AH15" s="125"/>
      <c r="AI15" s="125"/>
      <c r="AJ15" s="113"/>
      <c r="AK15" s="113"/>
      <c r="AL15" s="113"/>
      <c r="AM15" s="113"/>
      <c r="AN15" s="113">
        <f>AN11+AN12</f>
        <v>953</v>
      </c>
      <c r="AO15" s="113"/>
      <c r="AP15" s="113"/>
      <c r="AQ15" s="113"/>
      <c r="AR15" s="113"/>
      <c r="AS15" s="113"/>
      <c r="AT15" s="113"/>
      <c r="AU15" s="113"/>
      <c r="AV15" s="113"/>
      <c r="AW15" s="113"/>
      <c r="AX15" s="113"/>
      <c r="AY15" s="113"/>
      <c r="AZ15" s="113"/>
    </row>
    <row r="16" spans="1:52" s="114" customFormat="1" ht="33" customHeight="1" x14ac:dyDescent="0.25">
      <c r="A16" s="115" t="s">
        <v>84</v>
      </c>
      <c r="B16" s="116" t="s">
        <v>119</v>
      </c>
      <c r="C16" s="110"/>
      <c r="D16" s="111">
        <f>D17+D19</f>
        <v>0</v>
      </c>
      <c r="E16" s="47">
        <f t="shared" ref="E16:AI16" si="7">E17+E19</f>
        <v>0</v>
      </c>
      <c r="F16" s="111">
        <f t="shared" si="7"/>
        <v>0</v>
      </c>
      <c r="G16" s="112">
        <f t="shared" si="7"/>
        <v>0</v>
      </c>
      <c r="H16" s="112">
        <f t="shared" si="7"/>
        <v>0</v>
      </c>
      <c r="I16" s="111">
        <f t="shared" si="7"/>
        <v>0</v>
      </c>
      <c r="J16" s="111">
        <f t="shared" si="7"/>
        <v>0</v>
      </c>
      <c r="K16" s="47">
        <f t="shared" si="7"/>
        <v>0</v>
      </c>
      <c r="L16" s="111">
        <f t="shared" si="7"/>
        <v>0</v>
      </c>
      <c r="M16" s="112">
        <f t="shared" si="7"/>
        <v>0</v>
      </c>
      <c r="N16" s="112">
        <f t="shared" si="7"/>
        <v>0</v>
      </c>
      <c r="O16" s="111">
        <f t="shared" si="7"/>
        <v>0</v>
      </c>
      <c r="P16" s="111">
        <f t="shared" si="7"/>
        <v>0</v>
      </c>
      <c r="Q16" s="47">
        <f t="shared" si="7"/>
        <v>0</v>
      </c>
      <c r="R16" s="111">
        <f t="shared" si="7"/>
        <v>0</v>
      </c>
      <c r="S16" s="112">
        <f t="shared" si="7"/>
        <v>0</v>
      </c>
      <c r="T16" s="112">
        <f t="shared" si="7"/>
        <v>0</v>
      </c>
      <c r="U16" s="111">
        <f t="shared" si="7"/>
        <v>0</v>
      </c>
      <c r="V16" s="111">
        <f t="shared" si="7"/>
        <v>0</v>
      </c>
      <c r="W16" s="47">
        <f t="shared" si="7"/>
        <v>0</v>
      </c>
      <c r="X16" s="111">
        <f t="shared" si="7"/>
        <v>0</v>
      </c>
      <c r="Y16" s="112">
        <f t="shared" si="7"/>
        <v>0</v>
      </c>
      <c r="Z16" s="112">
        <f t="shared" si="7"/>
        <v>0</v>
      </c>
      <c r="AA16" s="111">
        <f t="shared" si="7"/>
        <v>0</v>
      </c>
      <c r="AB16" s="111">
        <f t="shared" si="7"/>
        <v>0</v>
      </c>
      <c r="AC16" s="47">
        <f t="shared" si="7"/>
        <v>0</v>
      </c>
      <c r="AD16" s="111">
        <f t="shared" si="7"/>
        <v>0</v>
      </c>
      <c r="AE16" s="112">
        <f t="shared" si="7"/>
        <v>0</v>
      </c>
      <c r="AF16" s="112">
        <f t="shared" si="7"/>
        <v>0</v>
      </c>
      <c r="AG16" s="111">
        <f t="shared" si="7"/>
        <v>0</v>
      </c>
      <c r="AH16" s="111">
        <f t="shared" si="7"/>
        <v>0</v>
      </c>
      <c r="AI16" s="111">
        <f t="shared" si="7"/>
        <v>0</v>
      </c>
      <c r="AJ16" s="113"/>
      <c r="AK16" s="113"/>
      <c r="AL16" s="113"/>
      <c r="AM16" s="113"/>
      <c r="AN16" s="113"/>
      <c r="AO16" s="113"/>
      <c r="AP16" s="113"/>
      <c r="AQ16" s="113"/>
      <c r="AR16" s="113"/>
      <c r="AS16" s="113"/>
      <c r="AT16" s="113"/>
      <c r="AU16" s="113"/>
      <c r="AV16" s="113"/>
      <c r="AW16" s="113"/>
      <c r="AX16" s="113"/>
      <c r="AY16" s="113"/>
      <c r="AZ16" s="113"/>
    </row>
    <row r="17" spans="1:52" s="114" customFormat="1" ht="15.75" customHeight="1" x14ac:dyDescent="0.25">
      <c r="A17" s="115" t="s">
        <v>76</v>
      </c>
      <c r="B17" s="123" t="s">
        <v>93</v>
      </c>
      <c r="C17" s="110"/>
      <c r="D17" s="111">
        <f>D18</f>
        <v>0</v>
      </c>
      <c r="E17" s="47">
        <f t="shared" ref="E17:AI17" si="8">E18</f>
        <v>0</v>
      </c>
      <c r="F17" s="111">
        <f t="shared" si="8"/>
        <v>0</v>
      </c>
      <c r="G17" s="112">
        <f t="shared" si="8"/>
        <v>0</v>
      </c>
      <c r="H17" s="112">
        <f t="shared" si="8"/>
        <v>0</v>
      </c>
      <c r="I17" s="111">
        <f t="shared" si="8"/>
        <v>0</v>
      </c>
      <c r="J17" s="111">
        <f t="shared" si="8"/>
        <v>0</v>
      </c>
      <c r="K17" s="47">
        <f t="shared" si="8"/>
        <v>0</v>
      </c>
      <c r="L17" s="111">
        <f t="shared" si="8"/>
        <v>0</v>
      </c>
      <c r="M17" s="112">
        <f t="shared" si="8"/>
        <v>0</v>
      </c>
      <c r="N17" s="112">
        <f t="shared" si="8"/>
        <v>0</v>
      </c>
      <c r="O17" s="111">
        <f t="shared" si="8"/>
        <v>0</v>
      </c>
      <c r="P17" s="111">
        <f t="shared" si="8"/>
        <v>0</v>
      </c>
      <c r="Q17" s="47">
        <f t="shared" si="8"/>
        <v>0</v>
      </c>
      <c r="R17" s="111">
        <f t="shared" si="8"/>
        <v>0</v>
      </c>
      <c r="S17" s="112">
        <f t="shared" si="8"/>
        <v>0</v>
      </c>
      <c r="T17" s="112">
        <f t="shared" si="8"/>
        <v>0</v>
      </c>
      <c r="U17" s="111">
        <f t="shared" si="8"/>
        <v>0</v>
      </c>
      <c r="V17" s="111">
        <f t="shared" si="8"/>
        <v>0</v>
      </c>
      <c r="W17" s="47">
        <f t="shared" si="8"/>
        <v>0</v>
      </c>
      <c r="X17" s="111">
        <f t="shared" si="8"/>
        <v>0</v>
      </c>
      <c r="Y17" s="112">
        <f t="shared" si="8"/>
        <v>0</v>
      </c>
      <c r="Z17" s="112">
        <f t="shared" si="8"/>
        <v>0</v>
      </c>
      <c r="AA17" s="111">
        <f t="shared" si="8"/>
        <v>0</v>
      </c>
      <c r="AB17" s="111">
        <f t="shared" si="8"/>
        <v>0</v>
      </c>
      <c r="AC17" s="47">
        <f t="shared" si="8"/>
        <v>0</v>
      </c>
      <c r="AD17" s="111">
        <f t="shared" si="8"/>
        <v>0</v>
      </c>
      <c r="AE17" s="112">
        <f t="shared" si="8"/>
        <v>0</v>
      </c>
      <c r="AF17" s="112">
        <f t="shared" si="8"/>
        <v>0</v>
      </c>
      <c r="AG17" s="111">
        <f t="shared" si="8"/>
        <v>0</v>
      </c>
      <c r="AH17" s="111">
        <f t="shared" si="8"/>
        <v>0</v>
      </c>
      <c r="AI17" s="111">
        <f t="shared" si="8"/>
        <v>0</v>
      </c>
      <c r="AJ17" s="113"/>
      <c r="AK17" s="113"/>
      <c r="AL17" s="113"/>
      <c r="AM17" s="113"/>
      <c r="AN17" s="113"/>
      <c r="AO17" s="113"/>
      <c r="AP17" s="113"/>
      <c r="AQ17" s="113"/>
      <c r="AR17" s="113"/>
      <c r="AS17" s="113"/>
      <c r="AT17" s="113"/>
      <c r="AU17" s="113"/>
      <c r="AV17" s="113"/>
      <c r="AW17" s="113"/>
      <c r="AX17" s="113"/>
      <c r="AY17" s="113"/>
      <c r="AZ17" s="113"/>
    </row>
    <row r="18" spans="1:52" s="114" customFormat="1" ht="15.75" customHeight="1" x14ac:dyDescent="0.25">
      <c r="A18" s="118">
        <v>1</v>
      </c>
      <c r="B18" s="124" t="s">
        <v>111</v>
      </c>
      <c r="C18" s="110"/>
      <c r="D18" s="111">
        <f t="shared" si="4"/>
        <v>0</v>
      </c>
      <c r="E18" s="51"/>
      <c r="F18" s="125"/>
      <c r="G18" s="126"/>
      <c r="H18" s="126"/>
      <c r="I18" s="125"/>
      <c r="J18" s="122"/>
      <c r="K18" s="51"/>
      <c r="L18" s="125"/>
      <c r="M18" s="126"/>
      <c r="N18" s="126"/>
      <c r="O18" s="125"/>
      <c r="P18" s="111">
        <f t="shared" si="5"/>
        <v>0</v>
      </c>
      <c r="Q18" s="51"/>
      <c r="R18" s="125"/>
      <c r="S18" s="126"/>
      <c r="T18" s="126"/>
      <c r="U18" s="125"/>
      <c r="V18" s="122"/>
      <c r="W18" s="51"/>
      <c r="X18" s="125"/>
      <c r="Y18" s="126"/>
      <c r="Z18" s="126"/>
      <c r="AA18" s="125"/>
      <c r="AB18" s="122"/>
      <c r="AC18" s="51"/>
      <c r="AD18" s="125"/>
      <c r="AE18" s="126"/>
      <c r="AF18" s="126"/>
      <c r="AG18" s="125"/>
      <c r="AH18" s="125"/>
      <c r="AI18" s="125"/>
      <c r="AJ18" s="113"/>
      <c r="AK18" s="113"/>
      <c r="AL18" s="113"/>
      <c r="AM18" s="113"/>
      <c r="AN18" s="113"/>
      <c r="AO18" s="113"/>
      <c r="AP18" s="113"/>
      <c r="AQ18" s="113"/>
      <c r="AR18" s="113"/>
      <c r="AS18" s="113"/>
      <c r="AT18" s="113"/>
      <c r="AU18" s="113"/>
      <c r="AV18" s="113"/>
      <c r="AW18" s="113"/>
      <c r="AX18" s="113"/>
      <c r="AY18" s="113"/>
      <c r="AZ18" s="113"/>
    </row>
    <row r="19" spans="1:52" s="114" customFormat="1" ht="15.75" customHeight="1" x14ac:dyDescent="0.25">
      <c r="A19" s="115" t="s">
        <v>76</v>
      </c>
      <c r="B19" s="123" t="s">
        <v>77</v>
      </c>
      <c r="C19" s="110"/>
      <c r="D19" s="111">
        <f>SUM(D20:D27)</f>
        <v>0</v>
      </c>
      <c r="E19" s="47">
        <f t="shared" ref="E19:AH19" si="9">SUM(E20:E27)</f>
        <v>0</v>
      </c>
      <c r="F19" s="111">
        <f t="shared" si="9"/>
        <v>0</v>
      </c>
      <c r="G19" s="112">
        <f t="shared" si="9"/>
        <v>0</v>
      </c>
      <c r="H19" s="112">
        <f t="shared" si="9"/>
        <v>0</v>
      </c>
      <c r="I19" s="111">
        <f t="shared" si="9"/>
        <v>0</v>
      </c>
      <c r="J19" s="111">
        <f t="shared" si="9"/>
        <v>0</v>
      </c>
      <c r="K19" s="47">
        <f t="shared" si="9"/>
        <v>0</v>
      </c>
      <c r="L19" s="111">
        <f t="shared" si="9"/>
        <v>0</v>
      </c>
      <c r="M19" s="112">
        <f t="shared" si="9"/>
        <v>0</v>
      </c>
      <c r="N19" s="112">
        <f t="shared" si="9"/>
        <v>0</v>
      </c>
      <c r="O19" s="111">
        <f t="shared" si="9"/>
        <v>0</v>
      </c>
      <c r="P19" s="111">
        <f t="shared" si="9"/>
        <v>0</v>
      </c>
      <c r="Q19" s="47">
        <f t="shared" si="9"/>
        <v>0</v>
      </c>
      <c r="R19" s="111">
        <f t="shared" si="9"/>
        <v>0</v>
      </c>
      <c r="S19" s="112">
        <f t="shared" si="9"/>
        <v>0</v>
      </c>
      <c r="T19" s="112">
        <f t="shared" si="9"/>
        <v>0</v>
      </c>
      <c r="U19" s="111">
        <f t="shared" si="9"/>
        <v>0</v>
      </c>
      <c r="V19" s="111">
        <f t="shared" si="9"/>
        <v>0</v>
      </c>
      <c r="W19" s="47">
        <f t="shared" si="9"/>
        <v>0</v>
      </c>
      <c r="X19" s="111">
        <f t="shared" si="9"/>
        <v>0</v>
      </c>
      <c r="Y19" s="112">
        <f t="shared" si="9"/>
        <v>0</v>
      </c>
      <c r="Z19" s="112">
        <f t="shared" si="9"/>
        <v>0</v>
      </c>
      <c r="AA19" s="111">
        <f t="shared" si="9"/>
        <v>0</v>
      </c>
      <c r="AB19" s="111">
        <f t="shared" si="9"/>
        <v>0</v>
      </c>
      <c r="AC19" s="47">
        <f t="shared" si="9"/>
        <v>0</v>
      </c>
      <c r="AD19" s="111">
        <f t="shared" si="9"/>
        <v>0</v>
      </c>
      <c r="AE19" s="112">
        <f t="shared" si="9"/>
        <v>0</v>
      </c>
      <c r="AF19" s="112">
        <f t="shared" si="9"/>
        <v>0</v>
      </c>
      <c r="AG19" s="111">
        <f t="shared" si="9"/>
        <v>0</v>
      </c>
      <c r="AH19" s="111">
        <f t="shared" si="9"/>
        <v>0</v>
      </c>
      <c r="AI19" s="125"/>
      <c r="AJ19" s="113"/>
      <c r="AK19" s="113"/>
      <c r="AL19" s="113"/>
      <c r="AM19" s="113"/>
      <c r="AN19" s="113"/>
      <c r="AO19" s="113"/>
      <c r="AP19" s="113"/>
      <c r="AQ19" s="113"/>
      <c r="AR19" s="113"/>
      <c r="AS19" s="113"/>
      <c r="AT19" s="113"/>
      <c r="AU19" s="113"/>
      <c r="AV19" s="113"/>
      <c r="AW19" s="113"/>
      <c r="AX19" s="113"/>
      <c r="AY19" s="113"/>
      <c r="AZ19" s="113"/>
    </row>
    <row r="20" spans="1:52" s="114" customFormat="1" ht="15.75" customHeight="1" x14ac:dyDescent="0.25">
      <c r="A20" s="118">
        <v>1</v>
      </c>
      <c r="B20" s="127" t="s">
        <v>78</v>
      </c>
      <c r="C20" s="110"/>
      <c r="D20" s="111">
        <f t="shared" si="4"/>
        <v>0</v>
      </c>
      <c r="E20" s="51"/>
      <c r="F20" s="125"/>
      <c r="G20" s="126"/>
      <c r="H20" s="126"/>
      <c r="I20" s="125"/>
      <c r="J20" s="122"/>
      <c r="K20" s="51"/>
      <c r="L20" s="125"/>
      <c r="M20" s="126"/>
      <c r="N20" s="126"/>
      <c r="O20" s="125"/>
      <c r="P20" s="111">
        <f t="shared" si="5"/>
        <v>0</v>
      </c>
      <c r="Q20" s="51"/>
      <c r="R20" s="125"/>
      <c r="S20" s="126"/>
      <c r="T20" s="126"/>
      <c r="U20" s="125"/>
      <c r="V20" s="122"/>
      <c r="W20" s="51"/>
      <c r="X20" s="125"/>
      <c r="Y20" s="126"/>
      <c r="Z20" s="126"/>
      <c r="AA20" s="125"/>
      <c r="AB20" s="122"/>
      <c r="AC20" s="51"/>
      <c r="AD20" s="125"/>
      <c r="AE20" s="126"/>
      <c r="AF20" s="126"/>
      <c r="AG20" s="125"/>
      <c r="AH20" s="125"/>
      <c r="AI20" s="125"/>
      <c r="AJ20" s="113"/>
      <c r="AK20" s="113"/>
      <c r="AL20" s="113"/>
      <c r="AM20" s="113"/>
      <c r="AN20" s="113"/>
      <c r="AO20" s="113"/>
      <c r="AP20" s="113"/>
      <c r="AQ20" s="113"/>
      <c r="AR20" s="113"/>
      <c r="AS20" s="113"/>
      <c r="AT20" s="113"/>
      <c r="AU20" s="113"/>
      <c r="AV20" s="113"/>
      <c r="AW20" s="113"/>
      <c r="AX20" s="113"/>
      <c r="AY20" s="113"/>
      <c r="AZ20" s="113"/>
    </row>
    <row r="21" spans="1:52" s="114" customFormat="1" ht="15.75" customHeight="1" x14ac:dyDescent="0.25">
      <c r="A21" s="118">
        <v>2</v>
      </c>
      <c r="B21" s="127" t="s">
        <v>90</v>
      </c>
      <c r="C21" s="110"/>
      <c r="D21" s="111">
        <f t="shared" si="4"/>
        <v>0</v>
      </c>
      <c r="E21" s="51"/>
      <c r="F21" s="125"/>
      <c r="G21" s="126"/>
      <c r="H21" s="126"/>
      <c r="I21" s="125"/>
      <c r="J21" s="122"/>
      <c r="K21" s="51"/>
      <c r="L21" s="125"/>
      <c r="M21" s="126"/>
      <c r="N21" s="126"/>
      <c r="O21" s="125"/>
      <c r="P21" s="111">
        <f t="shared" si="5"/>
        <v>0</v>
      </c>
      <c r="Q21" s="51"/>
      <c r="R21" s="125"/>
      <c r="S21" s="126"/>
      <c r="T21" s="126"/>
      <c r="U21" s="125"/>
      <c r="V21" s="122"/>
      <c r="W21" s="51"/>
      <c r="X21" s="125"/>
      <c r="Y21" s="126"/>
      <c r="Z21" s="126"/>
      <c r="AA21" s="125"/>
      <c r="AB21" s="122"/>
      <c r="AC21" s="51"/>
      <c r="AD21" s="125"/>
      <c r="AE21" s="126"/>
      <c r="AF21" s="126"/>
      <c r="AG21" s="125"/>
      <c r="AH21" s="125"/>
      <c r="AI21" s="125"/>
      <c r="AJ21" s="113"/>
      <c r="AK21" s="113"/>
      <c r="AL21" s="113"/>
      <c r="AM21" s="113"/>
      <c r="AN21" s="113"/>
      <c r="AO21" s="113"/>
      <c r="AP21" s="113"/>
      <c r="AQ21" s="113"/>
      <c r="AR21" s="113"/>
      <c r="AS21" s="113"/>
      <c r="AT21" s="113"/>
      <c r="AU21" s="113"/>
      <c r="AV21" s="113"/>
      <c r="AW21" s="113"/>
      <c r="AX21" s="113"/>
      <c r="AY21" s="113"/>
      <c r="AZ21" s="113"/>
    </row>
    <row r="22" spans="1:52" s="114" customFormat="1" ht="15.75" customHeight="1" x14ac:dyDescent="0.25">
      <c r="A22" s="118">
        <v>3</v>
      </c>
      <c r="B22" s="127" t="s">
        <v>85</v>
      </c>
      <c r="C22" s="110"/>
      <c r="D22" s="111">
        <f t="shared" si="4"/>
        <v>0</v>
      </c>
      <c r="E22" s="51"/>
      <c r="F22" s="125"/>
      <c r="G22" s="126"/>
      <c r="H22" s="126"/>
      <c r="I22" s="125"/>
      <c r="J22" s="122"/>
      <c r="K22" s="51"/>
      <c r="L22" s="125"/>
      <c r="M22" s="126"/>
      <c r="N22" s="126"/>
      <c r="O22" s="125"/>
      <c r="P22" s="111">
        <f t="shared" si="5"/>
        <v>0</v>
      </c>
      <c r="Q22" s="51"/>
      <c r="R22" s="125"/>
      <c r="S22" s="126"/>
      <c r="T22" s="126"/>
      <c r="U22" s="125"/>
      <c r="V22" s="122"/>
      <c r="W22" s="51"/>
      <c r="X22" s="125"/>
      <c r="Y22" s="126"/>
      <c r="Z22" s="126"/>
      <c r="AA22" s="125"/>
      <c r="AB22" s="122"/>
      <c r="AC22" s="51"/>
      <c r="AD22" s="125"/>
      <c r="AE22" s="126"/>
      <c r="AF22" s="126"/>
      <c r="AG22" s="125"/>
      <c r="AH22" s="125"/>
      <c r="AI22" s="125"/>
      <c r="AJ22" s="113"/>
      <c r="AK22" s="113"/>
      <c r="AL22" s="113"/>
      <c r="AM22" s="113"/>
      <c r="AN22" s="113"/>
      <c r="AO22" s="113"/>
      <c r="AP22" s="113"/>
      <c r="AQ22" s="113"/>
      <c r="AR22" s="113"/>
      <c r="AS22" s="113"/>
      <c r="AT22" s="113"/>
      <c r="AU22" s="113"/>
      <c r="AV22" s="113"/>
      <c r="AW22" s="113"/>
      <c r="AX22" s="113"/>
      <c r="AY22" s="113"/>
      <c r="AZ22" s="113"/>
    </row>
    <row r="23" spans="1:52" s="114" customFormat="1" ht="15.75" customHeight="1" x14ac:dyDescent="0.25">
      <c r="A23" s="118">
        <v>4</v>
      </c>
      <c r="B23" s="127" t="s">
        <v>81</v>
      </c>
      <c r="C23" s="110"/>
      <c r="D23" s="111">
        <f t="shared" si="4"/>
        <v>0</v>
      </c>
      <c r="E23" s="51"/>
      <c r="F23" s="125"/>
      <c r="G23" s="126"/>
      <c r="H23" s="126"/>
      <c r="I23" s="125"/>
      <c r="J23" s="122"/>
      <c r="K23" s="51"/>
      <c r="L23" s="125"/>
      <c r="M23" s="126"/>
      <c r="N23" s="126"/>
      <c r="O23" s="125"/>
      <c r="P23" s="111">
        <f t="shared" si="5"/>
        <v>0</v>
      </c>
      <c r="Q23" s="51"/>
      <c r="R23" s="125"/>
      <c r="S23" s="126"/>
      <c r="T23" s="126"/>
      <c r="U23" s="125"/>
      <c r="V23" s="122"/>
      <c r="W23" s="51"/>
      <c r="X23" s="125"/>
      <c r="Y23" s="126"/>
      <c r="Z23" s="126"/>
      <c r="AA23" s="125"/>
      <c r="AB23" s="122"/>
      <c r="AC23" s="51"/>
      <c r="AD23" s="125"/>
      <c r="AE23" s="126"/>
      <c r="AF23" s="126"/>
      <c r="AG23" s="125"/>
      <c r="AH23" s="125"/>
      <c r="AI23" s="125"/>
      <c r="AJ23" s="113"/>
      <c r="AK23" s="113"/>
      <c r="AL23" s="113"/>
      <c r="AM23" s="113"/>
      <c r="AN23" s="113"/>
      <c r="AO23" s="113"/>
      <c r="AP23" s="113"/>
      <c r="AQ23" s="113"/>
      <c r="AR23" s="113"/>
      <c r="AS23" s="113"/>
      <c r="AT23" s="113"/>
      <c r="AU23" s="113"/>
      <c r="AV23" s="113"/>
      <c r="AW23" s="113"/>
      <c r="AX23" s="113"/>
      <c r="AY23" s="113"/>
      <c r="AZ23" s="113"/>
    </row>
    <row r="24" spans="1:52" s="114" customFormat="1" ht="15.75" customHeight="1" x14ac:dyDescent="0.25">
      <c r="A24" s="118">
        <v>5</v>
      </c>
      <c r="B24" s="127" t="s">
        <v>114</v>
      </c>
      <c r="C24" s="110"/>
      <c r="D24" s="111">
        <f t="shared" si="4"/>
        <v>0</v>
      </c>
      <c r="E24" s="51"/>
      <c r="F24" s="125"/>
      <c r="G24" s="126"/>
      <c r="H24" s="126"/>
      <c r="I24" s="125"/>
      <c r="J24" s="122"/>
      <c r="K24" s="51"/>
      <c r="L24" s="125"/>
      <c r="M24" s="126"/>
      <c r="N24" s="126"/>
      <c r="O24" s="125"/>
      <c r="P24" s="111">
        <f t="shared" si="5"/>
        <v>0</v>
      </c>
      <c r="Q24" s="51"/>
      <c r="R24" s="125"/>
      <c r="S24" s="126"/>
      <c r="T24" s="126"/>
      <c r="U24" s="125"/>
      <c r="V24" s="122"/>
      <c r="W24" s="51"/>
      <c r="X24" s="125"/>
      <c r="Y24" s="126"/>
      <c r="Z24" s="126"/>
      <c r="AA24" s="125"/>
      <c r="AB24" s="122"/>
      <c r="AC24" s="51"/>
      <c r="AD24" s="125"/>
      <c r="AE24" s="126"/>
      <c r="AF24" s="126"/>
      <c r="AG24" s="125"/>
      <c r="AH24" s="125"/>
      <c r="AI24" s="125"/>
      <c r="AJ24" s="113"/>
      <c r="AK24" s="113"/>
      <c r="AL24" s="113"/>
      <c r="AM24" s="113"/>
      <c r="AN24" s="113"/>
      <c r="AO24" s="113"/>
      <c r="AP24" s="113"/>
      <c r="AQ24" s="113"/>
      <c r="AR24" s="113"/>
      <c r="AS24" s="113"/>
      <c r="AT24" s="113"/>
      <c r="AU24" s="113"/>
      <c r="AV24" s="113"/>
      <c r="AW24" s="113"/>
      <c r="AX24" s="113"/>
      <c r="AY24" s="113"/>
      <c r="AZ24" s="113"/>
    </row>
    <row r="25" spans="1:52" s="114" customFormat="1" ht="15.75" customHeight="1" x14ac:dyDescent="0.25">
      <c r="A25" s="118">
        <v>6</v>
      </c>
      <c r="B25" s="127" t="s">
        <v>91</v>
      </c>
      <c r="C25" s="110"/>
      <c r="D25" s="111">
        <f t="shared" si="4"/>
        <v>0</v>
      </c>
      <c r="E25" s="51"/>
      <c r="F25" s="125"/>
      <c r="G25" s="126"/>
      <c r="H25" s="126"/>
      <c r="I25" s="125"/>
      <c r="J25" s="122"/>
      <c r="K25" s="51"/>
      <c r="L25" s="125"/>
      <c r="M25" s="126"/>
      <c r="N25" s="126"/>
      <c r="O25" s="125"/>
      <c r="P25" s="111">
        <f t="shared" si="5"/>
        <v>0</v>
      </c>
      <c r="Q25" s="51"/>
      <c r="R25" s="125"/>
      <c r="S25" s="126"/>
      <c r="T25" s="126"/>
      <c r="U25" s="125"/>
      <c r="V25" s="122"/>
      <c r="W25" s="51"/>
      <c r="X25" s="125"/>
      <c r="Y25" s="126"/>
      <c r="Z25" s="126"/>
      <c r="AA25" s="125"/>
      <c r="AB25" s="122"/>
      <c r="AC25" s="51"/>
      <c r="AD25" s="125"/>
      <c r="AE25" s="126"/>
      <c r="AF25" s="126"/>
      <c r="AG25" s="125"/>
      <c r="AH25" s="125"/>
      <c r="AI25" s="125"/>
      <c r="AJ25" s="113"/>
      <c r="AK25" s="113"/>
      <c r="AL25" s="113"/>
      <c r="AM25" s="113"/>
      <c r="AN25" s="113"/>
      <c r="AO25" s="113"/>
      <c r="AP25" s="113"/>
      <c r="AQ25" s="113"/>
      <c r="AR25" s="113"/>
      <c r="AS25" s="113"/>
      <c r="AT25" s="113"/>
      <c r="AU25" s="113"/>
      <c r="AV25" s="113"/>
      <c r="AW25" s="113"/>
      <c r="AX25" s="113"/>
      <c r="AY25" s="113"/>
      <c r="AZ25" s="113"/>
    </row>
    <row r="26" spans="1:52" s="114" customFormat="1" ht="15.75" customHeight="1" x14ac:dyDescent="0.25">
      <c r="A26" s="118">
        <v>7</v>
      </c>
      <c r="B26" s="127" t="s">
        <v>87</v>
      </c>
      <c r="C26" s="110"/>
      <c r="D26" s="111">
        <f t="shared" si="4"/>
        <v>0</v>
      </c>
      <c r="E26" s="51"/>
      <c r="F26" s="125"/>
      <c r="G26" s="126"/>
      <c r="H26" s="126"/>
      <c r="I26" s="125"/>
      <c r="J26" s="122"/>
      <c r="K26" s="51"/>
      <c r="L26" s="125"/>
      <c r="M26" s="126"/>
      <c r="N26" s="126"/>
      <c r="O26" s="125"/>
      <c r="P26" s="111">
        <f t="shared" si="5"/>
        <v>0</v>
      </c>
      <c r="Q26" s="51"/>
      <c r="R26" s="125"/>
      <c r="S26" s="126"/>
      <c r="T26" s="126"/>
      <c r="U26" s="125"/>
      <c r="V26" s="122"/>
      <c r="W26" s="51"/>
      <c r="X26" s="125"/>
      <c r="Y26" s="126"/>
      <c r="Z26" s="126"/>
      <c r="AA26" s="125"/>
      <c r="AB26" s="122"/>
      <c r="AC26" s="51"/>
      <c r="AD26" s="125"/>
      <c r="AE26" s="126"/>
      <c r="AF26" s="126"/>
      <c r="AG26" s="125"/>
      <c r="AH26" s="125"/>
      <c r="AI26" s="125"/>
      <c r="AJ26" s="113"/>
      <c r="AK26" s="113"/>
      <c r="AL26" s="113"/>
      <c r="AM26" s="113"/>
      <c r="AN26" s="113"/>
      <c r="AO26" s="113"/>
      <c r="AP26" s="113"/>
      <c r="AQ26" s="113"/>
      <c r="AR26" s="113"/>
      <c r="AS26" s="113"/>
      <c r="AT26" s="113"/>
      <c r="AU26" s="113"/>
      <c r="AV26" s="113"/>
      <c r="AW26" s="113"/>
      <c r="AX26" s="113"/>
      <c r="AY26" s="113"/>
      <c r="AZ26" s="113"/>
    </row>
    <row r="27" spans="1:52" s="114" customFormat="1" ht="15.75" customHeight="1" x14ac:dyDescent="0.25">
      <c r="A27" s="118">
        <v>8</v>
      </c>
      <c r="B27" s="127" t="s">
        <v>95</v>
      </c>
      <c r="C27" s="110"/>
      <c r="D27" s="111">
        <f t="shared" si="4"/>
        <v>0</v>
      </c>
      <c r="E27" s="51"/>
      <c r="F27" s="125"/>
      <c r="G27" s="126"/>
      <c r="H27" s="126"/>
      <c r="I27" s="125"/>
      <c r="J27" s="122"/>
      <c r="K27" s="51"/>
      <c r="L27" s="125"/>
      <c r="M27" s="126"/>
      <c r="N27" s="126"/>
      <c r="O27" s="125"/>
      <c r="P27" s="111">
        <f t="shared" si="5"/>
        <v>0</v>
      </c>
      <c r="Q27" s="51"/>
      <c r="R27" s="125"/>
      <c r="S27" s="126"/>
      <c r="T27" s="126"/>
      <c r="U27" s="125"/>
      <c r="V27" s="122"/>
      <c r="W27" s="51"/>
      <c r="X27" s="125"/>
      <c r="Y27" s="126"/>
      <c r="Z27" s="126"/>
      <c r="AA27" s="125"/>
      <c r="AB27" s="122"/>
      <c r="AC27" s="51"/>
      <c r="AD27" s="125"/>
      <c r="AE27" s="126"/>
      <c r="AF27" s="126"/>
      <c r="AG27" s="125"/>
      <c r="AH27" s="125"/>
      <c r="AI27" s="125"/>
      <c r="AJ27" s="113"/>
      <c r="AK27" s="113"/>
      <c r="AL27" s="113"/>
      <c r="AM27" s="113"/>
      <c r="AN27" s="113"/>
      <c r="AO27" s="113"/>
      <c r="AP27" s="113"/>
      <c r="AQ27" s="113"/>
      <c r="AR27" s="113"/>
      <c r="AS27" s="113"/>
      <c r="AT27" s="113"/>
      <c r="AU27" s="113"/>
      <c r="AV27" s="113"/>
      <c r="AW27" s="113"/>
      <c r="AX27" s="113"/>
      <c r="AY27" s="113"/>
      <c r="AZ27" s="113"/>
    </row>
    <row r="28" spans="1:52" s="114" customFormat="1" ht="26.25" customHeight="1" x14ac:dyDescent="0.25">
      <c r="A28" s="128" t="s">
        <v>88</v>
      </c>
      <c r="B28" s="116" t="s">
        <v>120</v>
      </c>
      <c r="C28" s="110"/>
      <c r="D28" s="111">
        <f>D29+D41</f>
        <v>0</v>
      </c>
      <c r="E28" s="51"/>
      <c r="F28" s="125"/>
      <c r="G28" s="126"/>
      <c r="H28" s="126"/>
      <c r="I28" s="125"/>
      <c r="J28" s="114">
        <f t="shared" ref="J28" si="10">+J29+J41</f>
        <v>0</v>
      </c>
      <c r="K28" s="51"/>
      <c r="L28" s="125"/>
      <c r="M28" s="126"/>
      <c r="N28" s="126"/>
      <c r="O28" s="125"/>
      <c r="P28" s="111">
        <f t="shared" ref="P28:P90" si="11">V28+AB28</f>
        <v>0</v>
      </c>
      <c r="Q28" s="51"/>
      <c r="R28" s="125"/>
      <c r="S28" s="126"/>
      <c r="T28" s="126"/>
      <c r="U28" s="125"/>
      <c r="V28" s="114">
        <f t="shared" ref="V28" si="12">+V29+V41</f>
        <v>0</v>
      </c>
      <c r="W28" s="51"/>
      <c r="X28" s="125"/>
      <c r="Y28" s="126"/>
      <c r="Z28" s="126"/>
      <c r="AA28" s="125"/>
      <c r="AB28" s="114">
        <f t="shared" ref="AB28" si="13">+AB29+AB41</f>
        <v>0</v>
      </c>
      <c r="AC28" s="51"/>
      <c r="AD28" s="125"/>
      <c r="AE28" s="126"/>
      <c r="AF28" s="126"/>
      <c r="AG28" s="125"/>
      <c r="AH28" s="125"/>
      <c r="AI28" s="125"/>
      <c r="AJ28" s="113"/>
      <c r="AK28" s="113"/>
      <c r="AL28" s="113"/>
      <c r="AM28" s="113"/>
      <c r="AN28" s="113"/>
      <c r="AO28" s="113"/>
      <c r="AP28" s="113"/>
      <c r="AQ28" s="113"/>
      <c r="AR28" s="113"/>
      <c r="AS28" s="113"/>
      <c r="AT28" s="113"/>
      <c r="AU28" s="113"/>
      <c r="AV28" s="113"/>
      <c r="AW28" s="113"/>
      <c r="AX28" s="113"/>
      <c r="AY28" s="113"/>
      <c r="AZ28" s="113"/>
    </row>
    <row r="29" spans="1:52" s="114" customFormat="1" ht="28.5" customHeight="1" x14ac:dyDescent="0.25">
      <c r="A29" s="128" t="s">
        <v>101</v>
      </c>
      <c r="B29" s="116" t="s">
        <v>121</v>
      </c>
      <c r="C29" s="110"/>
      <c r="D29" s="111">
        <f>D30+D32</f>
        <v>0</v>
      </c>
      <c r="E29" s="47">
        <f t="shared" ref="E29:AH29" si="14">E30+E32</f>
        <v>0</v>
      </c>
      <c r="F29" s="111">
        <f t="shared" si="14"/>
        <v>0</v>
      </c>
      <c r="G29" s="112">
        <f t="shared" si="14"/>
        <v>0</v>
      </c>
      <c r="H29" s="112">
        <f t="shared" si="14"/>
        <v>0</v>
      </c>
      <c r="I29" s="111">
        <f t="shared" si="14"/>
        <v>0</v>
      </c>
      <c r="J29" s="111">
        <f t="shared" si="14"/>
        <v>0</v>
      </c>
      <c r="K29" s="47">
        <f t="shared" si="14"/>
        <v>0</v>
      </c>
      <c r="L29" s="111">
        <f t="shared" si="14"/>
        <v>0</v>
      </c>
      <c r="M29" s="112">
        <f t="shared" si="14"/>
        <v>0</v>
      </c>
      <c r="N29" s="112">
        <f t="shared" si="14"/>
        <v>0</v>
      </c>
      <c r="O29" s="111">
        <f t="shared" si="14"/>
        <v>0</v>
      </c>
      <c r="P29" s="111">
        <f t="shared" si="14"/>
        <v>0</v>
      </c>
      <c r="Q29" s="47">
        <f t="shared" si="14"/>
        <v>0</v>
      </c>
      <c r="R29" s="111">
        <f t="shared" si="14"/>
        <v>0</v>
      </c>
      <c r="S29" s="112">
        <f t="shared" si="14"/>
        <v>0</v>
      </c>
      <c r="T29" s="112">
        <f t="shared" si="14"/>
        <v>0</v>
      </c>
      <c r="U29" s="111">
        <f t="shared" si="14"/>
        <v>0</v>
      </c>
      <c r="V29" s="111">
        <f t="shared" si="14"/>
        <v>0</v>
      </c>
      <c r="W29" s="47">
        <f t="shared" si="14"/>
        <v>0</v>
      </c>
      <c r="X29" s="111">
        <f t="shared" si="14"/>
        <v>0</v>
      </c>
      <c r="Y29" s="112">
        <f t="shared" si="14"/>
        <v>0</v>
      </c>
      <c r="Z29" s="112">
        <f t="shared" si="14"/>
        <v>0</v>
      </c>
      <c r="AA29" s="111">
        <f t="shared" si="14"/>
        <v>0</v>
      </c>
      <c r="AB29" s="111">
        <f t="shared" si="14"/>
        <v>0</v>
      </c>
      <c r="AC29" s="47">
        <f t="shared" si="14"/>
        <v>0</v>
      </c>
      <c r="AD29" s="111">
        <f t="shared" si="14"/>
        <v>0</v>
      </c>
      <c r="AE29" s="112">
        <f t="shared" si="14"/>
        <v>0</v>
      </c>
      <c r="AF29" s="112">
        <f t="shared" si="14"/>
        <v>0</v>
      </c>
      <c r="AG29" s="111">
        <f t="shared" si="14"/>
        <v>0</v>
      </c>
      <c r="AH29" s="111">
        <f t="shared" si="14"/>
        <v>0</v>
      </c>
      <c r="AI29" s="125"/>
      <c r="AJ29" s="113"/>
      <c r="AK29" s="113"/>
      <c r="AL29" s="113"/>
      <c r="AM29" s="113"/>
      <c r="AN29" s="113"/>
      <c r="AO29" s="113"/>
      <c r="AP29" s="113"/>
      <c r="AQ29" s="113"/>
      <c r="AR29" s="113"/>
      <c r="AS29" s="113"/>
      <c r="AT29" s="113"/>
      <c r="AU29" s="113"/>
      <c r="AV29" s="113"/>
      <c r="AW29" s="113"/>
      <c r="AX29" s="113"/>
      <c r="AY29" s="113"/>
      <c r="AZ29" s="113"/>
    </row>
    <row r="30" spans="1:52" s="114" customFormat="1" ht="15.75" customHeight="1" x14ac:dyDescent="0.25">
      <c r="A30" s="128" t="s">
        <v>76</v>
      </c>
      <c r="B30" s="123" t="str">
        <f>B17</f>
        <v>Các Sở, ban, ngành</v>
      </c>
      <c r="C30" s="110"/>
      <c r="D30" s="111">
        <f>D31</f>
        <v>0</v>
      </c>
      <c r="E30" s="47">
        <f t="shared" ref="E30:AH30" si="15">E31</f>
        <v>0</v>
      </c>
      <c r="F30" s="111">
        <f t="shared" si="15"/>
        <v>0</v>
      </c>
      <c r="G30" s="112">
        <f t="shared" si="15"/>
        <v>0</v>
      </c>
      <c r="H30" s="112">
        <f t="shared" si="15"/>
        <v>0</v>
      </c>
      <c r="I30" s="111">
        <f t="shared" si="15"/>
        <v>0</v>
      </c>
      <c r="J30" s="111">
        <f t="shared" si="15"/>
        <v>0</v>
      </c>
      <c r="K30" s="47">
        <f t="shared" si="15"/>
        <v>0</v>
      </c>
      <c r="L30" s="111">
        <f t="shared" si="15"/>
        <v>0</v>
      </c>
      <c r="M30" s="112">
        <f t="shared" si="15"/>
        <v>0</v>
      </c>
      <c r="N30" s="112">
        <f t="shared" si="15"/>
        <v>0</v>
      </c>
      <c r="O30" s="111">
        <f t="shared" si="15"/>
        <v>0</v>
      </c>
      <c r="P30" s="111">
        <f t="shared" si="15"/>
        <v>0</v>
      </c>
      <c r="Q30" s="47">
        <f t="shared" si="15"/>
        <v>0</v>
      </c>
      <c r="R30" s="111">
        <f t="shared" si="15"/>
        <v>0</v>
      </c>
      <c r="S30" s="112">
        <f t="shared" si="15"/>
        <v>0</v>
      </c>
      <c r="T30" s="112">
        <f t="shared" si="15"/>
        <v>0</v>
      </c>
      <c r="U30" s="111">
        <f t="shared" si="15"/>
        <v>0</v>
      </c>
      <c r="V30" s="111">
        <f t="shared" si="15"/>
        <v>0</v>
      </c>
      <c r="W30" s="47">
        <f t="shared" si="15"/>
        <v>0</v>
      </c>
      <c r="X30" s="111">
        <f t="shared" si="15"/>
        <v>0</v>
      </c>
      <c r="Y30" s="112">
        <f t="shared" si="15"/>
        <v>0</v>
      </c>
      <c r="Z30" s="112">
        <f t="shared" si="15"/>
        <v>0</v>
      </c>
      <c r="AA30" s="111">
        <f t="shared" si="15"/>
        <v>0</v>
      </c>
      <c r="AB30" s="111">
        <f t="shared" si="15"/>
        <v>0</v>
      </c>
      <c r="AC30" s="47">
        <f t="shared" si="15"/>
        <v>0</v>
      </c>
      <c r="AD30" s="111">
        <f t="shared" si="15"/>
        <v>0</v>
      </c>
      <c r="AE30" s="112">
        <f t="shared" si="15"/>
        <v>0</v>
      </c>
      <c r="AF30" s="112">
        <f t="shared" si="15"/>
        <v>0</v>
      </c>
      <c r="AG30" s="111">
        <f t="shared" si="15"/>
        <v>0</v>
      </c>
      <c r="AH30" s="111">
        <f t="shared" si="15"/>
        <v>0</v>
      </c>
      <c r="AI30" s="125"/>
      <c r="AJ30" s="113"/>
      <c r="AK30" s="113"/>
      <c r="AL30" s="113"/>
      <c r="AM30" s="113"/>
      <c r="AN30" s="113"/>
      <c r="AO30" s="113"/>
      <c r="AP30" s="113"/>
      <c r="AQ30" s="113"/>
      <c r="AR30" s="113"/>
      <c r="AS30" s="113"/>
      <c r="AT30" s="113"/>
      <c r="AU30" s="113"/>
      <c r="AV30" s="113"/>
      <c r="AW30" s="113"/>
      <c r="AX30" s="113"/>
      <c r="AY30" s="113"/>
      <c r="AZ30" s="113"/>
    </row>
    <row r="31" spans="1:52" s="114" customFormat="1" ht="15.75" customHeight="1" x14ac:dyDescent="0.25">
      <c r="A31" s="129" t="s">
        <v>101</v>
      </c>
      <c r="B31" s="124" t="s">
        <v>116</v>
      </c>
      <c r="C31" s="110"/>
      <c r="D31" s="111">
        <f t="shared" ref="D31:D90" si="16">J31+P31</f>
        <v>0</v>
      </c>
      <c r="E31" s="51"/>
      <c r="F31" s="125"/>
      <c r="G31" s="126"/>
      <c r="H31" s="126"/>
      <c r="I31" s="125"/>
      <c r="J31" s="122"/>
      <c r="K31" s="51"/>
      <c r="L31" s="125"/>
      <c r="M31" s="126"/>
      <c r="N31" s="126"/>
      <c r="O31" s="125"/>
      <c r="P31" s="111">
        <f t="shared" si="11"/>
        <v>0</v>
      </c>
      <c r="Q31" s="51"/>
      <c r="R31" s="125"/>
      <c r="S31" s="126"/>
      <c r="T31" s="126"/>
      <c r="U31" s="125"/>
      <c r="V31" s="122"/>
      <c r="W31" s="51"/>
      <c r="X31" s="125"/>
      <c r="Y31" s="126"/>
      <c r="Z31" s="126"/>
      <c r="AA31" s="125"/>
      <c r="AB31" s="122"/>
      <c r="AC31" s="51"/>
      <c r="AD31" s="125"/>
      <c r="AE31" s="126"/>
      <c r="AF31" s="126"/>
      <c r="AG31" s="125"/>
      <c r="AH31" s="125"/>
      <c r="AI31" s="125"/>
      <c r="AJ31" s="113"/>
      <c r="AK31" s="113"/>
      <c r="AL31" s="113"/>
      <c r="AM31" s="113"/>
      <c r="AN31" s="113"/>
      <c r="AO31" s="113"/>
      <c r="AP31" s="113"/>
      <c r="AQ31" s="113"/>
      <c r="AR31" s="113"/>
      <c r="AS31" s="113"/>
      <c r="AT31" s="113"/>
      <c r="AU31" s="113"/>
      <c r="AV31" s="113"/>
      <c r="AW31" s="113"/>
      <c r="AX31" s="113"/>
      <c r="AY31" s="113"/>
      <c r="AZ31" s="113"/>
    </row>
    <row r="32" spans="1:52" s="114" customFormat="1" ht="15.75" customHeight="1" x14ac:dyDescent="0.25">
      <c r="A32" s="128" t="s">
        <v>76</v>
      </c>
      <c r="B32" s="123" t="str">
        <f>B19</f>
        <v>Phân cấp cho cấp huyện</v>
      </c>
      <c r="C32" s="110"/>
      <c r="D32" s="111">
        <f>SUM(D33:D40)</f>
        <v>0</v>
      </c>
      <c r="E32" s="47">
        <f t="shared" ref="E32:AH32" si="17">SUM(E33:E40)</f>
        <v>0</v>
      </c>
      <c r="F32" s="111">
        <f t="shared" si="17"/>
        <v>0</v>
      </c>
      <c r="G32" s="112">
        <f t="shared" si="17"/>
        <v>0</v>
      </c>
      <c r="H32" s="112">
        <f t="shared" si="17"/>
        <v>0</v>
      </c>
      <c r="I32" s="111">
        <f t="shared" si="17"/>
        <v>0</v>
      </c>
      <c r="J32" s="111">
        <f t="shared" si="17"/>
        <v>0</v>
      </c>
      <c r="K32" s="47">
        <f t="shared" si="17"/>
        <v>0</v>
      </c>
      <c r="L32" s="111">
        <f t="shared" si="17"/>
        <v>0</v>
      </c>
      <c r="M32" s="112">
        <f t="shared" si="17"/>
        <v>0</v>
      </c>
      <c r="N32" s="112">
        <f t="shared" si="17"/>
        <v>0</v>
      </c>
      <c r="O32" s="111">
        <f t="shared" si="17"/>
        <v>0</v>
      </c>
      <c r="P32" s="111">
        <f t="shared" si="17"/>
        <v>0</v>
      </c>
      <c r="Q32" s="47">
        <f t="shared" si="17"/>
        <v>0</v>
      </c>
      <c r="R32" s="111">
        <f t="shared" si="17"/>
        <v>0</v>
      </c>
      <c r="S32" s="112">
        <f t="shared" si="17"/>
        <v>0</v>
      </c>
      <c r="T32" s="112">
        <f t="shared" si="17"/>
        <v>0</v>
      </c>
      <c r="U32" s="111">
        <f t="shared" si="17"/>
        <v>0</v>
      </c>
      <c r="V32" s="111">
        <f t="shared" si="17"/>
        <v>0</v>
      </c>
      <c r="W32" s="47">
        <f t="shared" si="17"/>
        <v>0</v>
      </c>
      <c r="X32" s="111">
        <f t="shared" si="17"/>
        <v>0</v>
      </c>
      <c r="Y32" s="112">
        <f t="shared" si="17"/>
        <v>0</v>
      </c>
      <c r="Z32" s="112">
        <f t="shared" si="17"/>
        <v>0</v>
      </c>
      <c r="AA32" s="111">
        <f t="shared" si="17"/>
        <v>0</v>
      </c>
      <c r="AB32" s="111">
        <f t="shared" si="17"/>
        <v>0</v>
      </c>
      <c r="AC32" s="47">
        <f t="shared" si="17"/>
        <v>0</v>
      </c>
      <c r="AD32" s="111">
        <f t="shared" si="17"/>
        <v>0</v>
      </c>
      <c r="AE32" s="112">
        <f t="shared" si="17"/>
        <v>0</v>
      </c>
      <c r="AF32" s="112">
        <f t="shared" si="17"/>
        <v>0</v>
      </c>
      <c r="AG32" s="111">
        <f t="shared" si="17"/>
        <v>0</v>
      </c>
      <c r="AH32" s="111">
        <f t="shared" si="17"/>
        <v>0</v>
      </c>
      <c r="AI32" s="125"/>
      <c r="AJ32" s="113"/>
      <c r="AK32" s="113"/>
      <c r="AL32" s="113"/>
      <c r="AM32" s="113"/>
      <c r="AN32" s="113"/>
      <c r="AO32" s="113"/>
      <c r="AP32" s="113"/>
      <c r="AQ32" s="113"/>
      <c r="AR32" s="113"/>
      <c r="AS32" s="113"/>
      <c r="AT32" s="113"/>
      <c r="AU32" s="113"/>
      <c r="AV32" s="113"/>
      <c r="AW32" s="113"/>
      <c r="AX32" s="113"/>
      <c r="AY32" s="113"/>
      <c r="AZ32" s="113"/>
    </row>
    <row r="33" spans="1:52" s="114" customFormat="1" ht="15.75" customHeight="1" x14ac:dyDescent="0.25">
      <c r="A33" s="129" t="s">
        <v>101</v>
      </c>
      <c r="B33" s="130" t="s">
        <v>103</v>
      </c>
      <c r="C33" s="110"/>
      <c r="D33" s="111">
        <f t="shared" si="16"/>
        <v>0</v>
      </c>
      <c r="E33" s="51"/>
      <c r="F33" s="125"/>
      <c r="G33" s="126"/>
      <c r="H33" s="126"/>
      <c r="I33" s="125"/>
      <c r="J33" s="122"/>
      <c r="K33" s="51"/>
      <c r="L33" s="125"/>
      <c r="M33" s="126"/>
      <c r="N33" s="126"/>
      <c r="O33" s="125"/>
      <c r="P33" s="111">
        <f t="shared" si="11"/>
        <v>0</v>
      </c>
      <c r="Q33" s="51"/>
      <c r="R33" s="125"/>
      <c r="S33" s="126"/>
      <c r="T33" s="126"/>
      <c r="U33" s="125"/>
      <c r="V33" s="122"/>
      <c r="W33" s="51"/>
      <c r="X33" s="125"/>
      <c r="Y33" s="126"/>
      <c r="Z33" s="126"/>
      <c r="AA33" s="125"/>
      <c r="AB33" s="122"/>
      <c r="AC33" s="51"/>
      <c r="AD33" s="125"/>
      <c r="AE33" s="126"/>
      <c r="AF33" s="126"/>
      <c r="AG33" s="125"/>
      <c r="AH33" s="125"/>
      <c r="AI33" s="125"/>
      <c r="AJ33" s="113"/>
      <c r="AK33" s="113"/>
      <c r="AL33" s="113"/>
      <c r="AM33" s="113"/>
      <c r="AN33" s="113"/>
      <c r="AO33" s="113"/>
      <c r="AP33" s="113"/>
      <c r="AQ33" s="113"/>
      <c r="AR33" s="113"/>
      <c r="AS33" s="113"/>
      <c r="AT33" s="113"/>
      <c r="AU33" s="113"/>
      <c r="AV33" s="113"/>
      <c r="AW33" s="113"/>
      <c r="AX33" s="113"/>
      <c r="AY33" s="113"/>
      <c r="AZ33" s="113"/>
    </row>
    <row r="34" spans="1:52" s="114" customFormat="1" ht="15.75" customHeight="1" x14ac:dyDescent="0.2">
      <c r="A34" s="129" t="s">
        <v>104</v>
      </c>
      <c r="B34" s="131" t="s">
        <v>79</v>
      </c>
      <c r="C34" s="110"/>
      <c r="D34" s="111">
        <f t="shared" si="16"/>
        <v>0</v>
      </c>
      <c r="E34" s="51"/>
      <c r="F34" s="125"/>
      <c r="G34" s="126"/>
      <c r="H34" s="126"/>
      <c r="I34" s="125"/>
      <c r="J34" s="122"/>
      <c r="K34" s="51"/>
      <c r="L34" s="125"/>
      <c r="M34" s="126"/>
      <c r="N34" s="126"/>
      <c r="O34" s="125"/>
      <c r="P34" s="111">
        <f t="shared" si="11"/>
        <v>0</v>
      </c>
      <c r="Q34" s="51"/>
      <c r="R34" s="125"/>
      <c r="S34" s="126"/>
      <c r="T34" s="126"/>
      <c r="U34" s="125"/>
      <c r="V34" s="122"/>
      <c r="W34" s="51"/>
      <c r="X34" s="125"/>
      <c r="Y34" s="126"/>
      <c r="Z34" s="126"/>
      <c r="AA34" s="125"/>
      <c r="AB34" s="122"/>
      <c r="AC34" s="51"/>
      <c r="AD34" s="125"/>
      <c r="AE34" s="126"/>
      <c r="AF34" s="126"/>
      <c r="AG34" s="125"/>
      <c r="AH34" s="125"/>
      <c r="AI34" s="125"/>
      <c r="AJ34" s="113"/>
      <c r="AK34" s="113"/>
      <c r="AL34" s="113"/>
      <c r="AM34" s="113"/>
      <c r="AN34" s="113"/>
      <c r="AO34" s="113"/>
      <c r="AP34" s="113"/>
      <c r="AQ34" s="113"/>
      <c r="AR34" s="113"/>
      <c r="AS34" s="113"/>
      <c r="AT34" s="113"/>
      <c r="AU34" s="113"/>
      <c r="AV34" s="113"/>
      <c r="AW34" s="113"/>
      <c r="AX34" s="113"/>
      <c r="AY34" s="113"/>
      <c r="AZ34" s="113"/>
    </row>
    <row r="35" spans="1:52" s="114" customFormat="1" ht="15.75" customHeight="1" x14ac:dyDescent="0.2">
      <c r="A35" s="129" t="s">
        <v>105</v>
      </c>
      <c r="B35" s="131" t="s">
        <v>80</v>
      </c>
      <c r="C35" s="110"/>
      <c r="D35" s="111">
        <f t="shared" si="16"/>
        <v>0</v>
      </c>
      <c r="E35" s="51"/>
      <c r="F35" s="125"/>
      <c r="G35" s="126"/>
      <c r="H35" s="126"/>
      <c r="I35" s="125"/>
      <c r="J35" s="122"/>
      <c r="K35" s="51"/>
      <c r="L35" s="125"/>
      <c r="M35" s="126"/>
      <c r="N35" s="126"/>
      <c r="O35" s="125"/>
      <c r="P35" s="111">
        <f t="shared" si="11"/>
        <v>0</v>
      </c>
      <c r="Q35" s="51"/>
      <c r="R35" s="125"/>
      <c r="S35" s="126"/>
      <c r="T35" s="126"/>
      <c r="U35" s="125"/>
      <c r="V35" s="122"/>
      <c r="W35" s="51"/>
      <c r="X35" s="125"/>
      <c r="Y35" s="126"/>
      <c r="Z35" s="126"/>
      <c r="AA35" s="125"/>
      <c r="AB35" s="122"/>
      <c r="AC35" s="51"/>
      <c r="AD35" s="125"/>
      <c r="AE35" s="126"/>
      <c r="AF35" s="126"/>
      <c r="AG35" s="125"/>
      <c r="AH35" s="125"/>
      <c r="AI35" s="125"/>
      <c r="AJ35" s="113"/>
      <c r="AK35" s="113"/>
      <c r="AL35" s="113"/>
      <c r="AM35" s="113"/>
      <c r="AN35" s="113"/>
      <c r="AO35" s="113"/>
      <c r="AP35" s="113"/>
      <c r="AQ35" s="113"/>
      <c r="AR35" s="113"/>
      <c r="AS35" s="113"/>
      <c r="AT35" s="113"/>
      <c r="AU35" s="113"/>
      <c r="AV35" s="113"/>
      <c r="AW35" s="113"/>
      <c r="AX35" s="113"/>
      <c r="AY35" s="113"/>
      <c r="AZ35" s="113"/>
    </row>
    <row r="36" spans="1:52" s="114" customFormat="1" ht="15.75" customHeight="1" x14ac:dyDescent="0.2">
      <c r="A36" s="129" t="s">
        <v>106</v>
      </c>
      <c r="B36" s="131" t="s">
        <v>81</v>
      </c>
      <c r="C36" s="110"/>
      <c r="D36" s="111">
        <f t="shared" si="16"/>
        <v>0</v>
      </c>
      <c r="E36" s="51"/>
      <c r="F36" s="125"/>
      <c r="G36" s="126"/>
      <c r="H36" s="126"/>
      <c r="I36" s="125"/>
      <c r="J36" s="122"/>
      <c r="K36" s="51"/>
      <c r="L36" s="125"/>
      <c r="M36" s="126"/>
      <c r="N36" s="126"/>
      <c r="O36" s="125"/>
      <c r="P36" s="111">
        <f t="shared" si="11"/>
        <v>0</v>
      </c>
      <c r="Q36" s="51"/>
      <c r="R36" s="125"/>
      <c r="S36" s="126"/>
      <c r="T36" s="126"/>
      <c r="U36" s="125"/>
      <c r="V36" s="122"/>
      <c r="W36" s="51"/>
      <c r="X36" s="125"/>
      <c r="Y36" s="126"/>
      <c r="Z36" s="126"/>
      <c r="AA36" s="125"/>
      <c r="AB36" s="122"/>
      <c r="AC36" s="51"/>
      <c r="AD36" s="125"/>
      <c r="AE36" s="126"/>
      <c r="AF36" s="126"/>
      <c r="AG36" s="125"/>
      <c r="AH36" s="125"/>
      <c r="AI36" s="125"/>
      <c r="AJ36" s="113"/>
      <c r="AK36" s="113"/>
      <c r="AL36" s="113"/>
      <c r="AM36" s="113"/>
      <c r="AN36" s="113"/>
      <c r="AO36" s="113"/>
      <c r="AP36" s="113"/>
      <c r="AQ36" s="113"/>
      <c r="AR36" s="113"/>
      <c r="AS36" s="113"/>
      <c r="AT36" s="113"/>
      <c r="AU36" s="113"/>
      <c r="AV36" s="113"/>
      <c r="AW36" s="113"/>
      <c r="AX36" s="113"/>
      <c r="AY36" s="113"/>
      <c r="AZ36" s="113"/>
    </row>
    <row r="37" spans="1:52" s="114" customFormat="1" ht="15.75" customHeight="1" x14ac:dyDescent="0.25">
      <c r="A37" s="129" t="s">
        <v>107</v>
      </c>
      <c r="B37" s="127" t="s">
        <v>114</v>
      </c>
      <c r="C37" s="110"/>
      <c r="D37" s="111">
        <f t="shared" si="16"/>
        <v>0</v>
      </c>
      <c r="E37" s="51"/>
      <c r="F37" s="125"/>
      <c r="G37" s="126"/>
      <c r="H37" s="126"/>
      <c r="I37" s="125"/>
      <c r="J37" s="122"/>
      <c r="K37" s="51"/>
      <c r="L37" s="125"/>
      <c r="M37" s="126"/>
      <c r="N37" s="126"/>
      <c r="O37" s="125"/>
      <c r="P37" s="111">
        <f t="shared" si="11"/>
        <v>0</v>
      </c>
      <c r="Q37" s="51"/>
      <c r="R37" s="125"/>
      <c r="S37" s="126"/>
      <c r="T37" s="126"/>
      <c r="U37" s="125"/>
      <c r="V37" s="122"/>
      <c r="W37" s="51"/>
      <c r="X37" s="125"/>
      <c r="Y37" s="126"/>
      <c r="Z37" s="126"/>
      <c r="AA37" s="125"/>
      <c r="AB37" s="122"/>
      <c r="AC37" s="51"/>
      <c r="AD37" s="125"/>
      <c r="AE37" s="126"/>
      <c r="AF37" s="126"/>
      <c r="AG37" s="125"/>
      <c r="AH37" s="125"/>
      <c r="AI37" s="125"/>
      <c r="AJ37" s="113"/>
      <c r="AK37" s="113"/>
      <c r="AL37" s="113"/>
      <c r="AM37" s="113"/>
      <c r="AN37" s="113"/>
      <c r="AO37" s="113"/>
      <c r="AP37" s="113"/>
      <c r="AQ37" s="113"/>
      <c r="AR37" s="113"/>
      <c r="AS37" s="113"/>
      <c r="AT37" s="113"/>
      <c r="AU37" s="113"/>
      <c r="AV37" s="113"/>
      <c r="AW37" s="113"/>
      <c r="AX37" s="113"/>
      <c r="AY37" s="113"/>
      <c r="AZ37" s="113"/>
    </row>
    <row r="38" spans="1:52" s="114" customFormat="1" ht="15.75" customHeight="1" x14ac:dyDescent="0.2">
      <c r="A38" s="129" t="s">
        <v>108</v>
      </c>
      <c r="B38" s="119" t="s">
        <v>82</v>
      </c>
      <c r="C38" s="110"/>
      <c r="D38" s="111">
        <f t="shared" si="16"/>
        <v>0</v>
      </c>
      <c r="E38" s="51"/>
      <c r="F38" s="125"/>
      <c r="G38" s="126"/>
      <c r="H38" s="126"/>
      <c r="I38" s="125"/>
      <c r="J38" s="122"/>
      <c r="K38" s="51"/>
      <c r="L38" s="125"/>
      <c r="M38" s="126"/>
      <c r="N38" s="126"/>
      <c r="O38" s="125"/>
      <c r="P38" s="111">
        <f t="shared" si="11"/>
        <v>0</v>
      </c>
      <c r="Q38" s="51"/>
      <c r="R38" s="125"/>
      <c r="S38" s="126"/>
      <c r="T38" s="126"/>
      <c r="U38" s="125"/>
      <c r="V38" s="122"/>
      <c r="W38" s="51"/>
      <c r="X38" s="125"/>
      <c r="Y38" s="126"/>
      <c r="Z38" s="126"/>
      <c r="AA38" s="125"/>
      <c r="AB38" s="122"/>
      <c r="AC38" s="51"/>
      <c r="AD38" s="125"/>
      <c r="AE38" s="126"/>
      <c r="AF38" s="126"/>
      <c r="AG38" s="125"/>
      <c r="AH38" s="125"/>
      <c r="AI38" s="125"/>
      <c r="AJ38" s="113"/>
      <c r="AK38" s="113"/>
      <c r="AL38" s="113"/>
      <c r="AM38" s="113"/>
      <c r="AN38" s="113"/>
      <c r="AO38" s="113"/>
      <c r="AP38" s="113"/>
      <c r="AQ38" s="113"/>
      <c r="AR38" s="113"/>
      <c r="AS38" s="113"/>
      <c r="AT38" s="113"/>
      <c r="AU38" s="113"/>
      <c r="AV38" s="113"/>
      <c r="AW38" s="113"/>
      <c r="AX38" s="113"/>
      <c r="AY38" s="113"/>
      <c r="AZ38" s="113"/>
    </row>
    <row r="39" spans="1:52" s="114" customFormat="1" ht="15.75" customHeight="1" x14ac:dyDescent="0.2">
      <c r="A39" s="129" t="s">
        <v>109</v>
      </c>
      <c r="B39" s="119" t="s">
        <v>83</v>
      </c>
      <c r="C39" s="110"/>
      <c r="D39" s="111">
        <f t="shared" si="16"/>
        <v>0</v>
      </c>
      <c r="E39" s="51"/>
      <c r="F39" s="125"/>
      <c r="G39" s="126"/>
      <c r="H39" s="126"/>
      <c r="I39" s="125"/>
      <c r="J39" s="122"/>
      <c r="K39" s="51"/>
      <c r="L39" s="125"/>
      <c r="M39" s="126"/>
      <c r="N39" s="126"/>
      <c r="O39" s="125"/>
      <c r="P39" s="111">
        <f t="shared" si="11"/>
        <v>0</v>
      </c>
      <c r="Q39" s="51"/>
      <c r="R39" s="125"/>
      <c r="S39" s="126"/>
      <c r="T39" s="126"/>
      <c r="U39" s="125"/>
      <c r="V39" s="122"/>
      <c r="W39" s="51"/>
      <c r="X39" s="125"/>
      <c r="Y39" s="126"/>
      <c r="Z39" s="126"/>
      <c r="AA39" s="125"/>
      <c r="AB39" s="122"/>
      <c r="AC39" s="51"/>
      <c r="AD39" s="125"/>
      <c r="AE39" s="126"/>
      <c r="AF39" s="126"/>
      <c r="AG39" s="125"/>
      <c r="AH39" s="125"/>
      <c r="AI39" s="125"/>
      <c r="AJ39" s="113"/>
      <c r="AK39" s="113"/>
      <c r="AL39" s="113"/>
      <c r="AM39" s="113"/>
      <c r="AN39" s="113"/>
      <c r="AO39" s="113"/>
      <c r="AP39" s="113"/>
      <c r="AQ39" s="113"/>
      <c r="AR39" s="113"/>
      <c r="AS39" s="113"/>
      <c r="AT39" s="113"/>
      <c r="AU39" s="113"/>
      <c r="AV39" s="113"/>
      <c r="AW39" s="113"/>
      <c r="AX39" s="113"/>
      <c r="AY39" s="113"/>
      <c r="AZ39" s="113"/>
    </row>
    <row r="40" spans="1:52" s="114" customFormat="1" ht="15.75" customHeight="1" x14ac:dyDescent="0.2">
      <c r="A40" s="129" t="s">
        <v>113</v>
      </c>
      <c r="B40" s="132" t="str">
        <f>B27</f>
        <v>UBND thành phố Gia Nghĩa</v>
      </c>
      <c r="C40" s="110"/>
      <c r="D40" s="111">
        <f t="shared" si="16"/>
        <v>0</v>
      </c>
      <c r="E40" s="51"/>
      <c r="F40" s="125"/>
      <c r="G40" s="126"/>
      <c r="H40" s="126"/>
      <c r="I40" s="125"/>
      <c r="J40" s="122"/>
      <c r="K40" s="51"/>
      <c r="L40" s="125"/>
      <c r="M40" s="126"/>
      <c r="N40" s="126"/>
      <c r="O40" s="125"/>
      <c r="P40" s="111">
        <f t="shared" si="11"/>
        <v>0</v>
      </c>
      <c r="Q40" s="51"/>
      <c r="R40" s="125"/>
      <c r="S40" s="126"/>
      <c r="T40" s="126"/>
      <c r="U40" s="125"/>
      <c r="V40" s="122"/>
      <c r="W40" s="51"/>
      <c r="X40" s="125"/>
      <c r="Y40" s="126"/>
      <c r="Z40" s="126"/>
      <c r="AA40" s="125"/>
      <c r="AB40" s="122"/>
      <c r="AC40" s="51"/>
      <c r="AD40" s="125"/>
      <c r="AE40" s="126"/>
      <c r="AF40" s="126"/>
      <c r="AG40" s="125"/>
      <c r="AH40" s="125"/>
      <c r="AI40" s="125"/>
      <c r="AJ40" s="113"/>
      <c r="AK40" s="113"/>
      <c r="AL40" s="113"/>
      <c r="AM40" s="113"/>
      <c r="AN40" s="113"/>
      <c r="AO40" s="113"/>
      <c r="AP40" s="113"/>
      <c r="AQ40" s="113"/>
      <c r="AR40" s="113"/>
      <c r="AS40" s="113"/>
      <c r="AT40" s="113"/>
      <c r="AU40" s="113"/>
      <c r="AV40" s="113"/>
      <c r="AW40" s="113"/>
      <c r="AX40" s="113"/>
      <c r="AY40" s="113"/>
      <c r="AZ40" s="113"/>
    </row>
    <row r="41" spans="1:52" s="114" customFormat="1" ht="15.75" customHeight="1" x14ac:dyDescent="0.2">
      <c r="A41" s="128" t="s">
        <v>104</v>
      </c>
      <c r="B41" s="154" t="s">
        <v>122</v>
      </c>
      <c r="C41" s="110"/>
      <c r="D41" s="111">
        <f>D42+D44</f>
        <v>0</v>
      </c>
      <c r="E41" s="47">
        <f t="shared" ref="E41:AI41" si="18">E42+E44</f>
        <v>0</v>
      </c>
      <c r="F41" s="111">
        <f t="shared" si="18"/>
        <v>0</v>
      </c>
      <c r="G41" s="112">
        <f t="shared" si="18"/>
        <v>0</v>
      </c>
      <c r="H41" s="112">
        <f t="shared" si="18"/>
        <v>0</v>
      </c>
      <c r="I41" s="111">
        <f t="shared" si="18"/>
        <v>0</v>
      </c>
      <c r="J41" s="111">
        <f t="shared" si="18"/>
        <v>0</v>
      </c>
      <c r="K41" s="47">
        <f t="shared" si="18"/>
        <v>0</v>
      </c>
      <c r="L41" s="111">
        <f t="shared" si="18"/>
        <v>0</v>
      </c>
      <c r="M41" s="112">
        <f t="shared" si="18"/>
        <v>0</v>
      </c>
      <c r="N41" s="112">
        <f t="shared" si="18"/>
        <v>0</v>
      </c>
      <c r="O41" s="111">
        <f t="shared" si="18"/>
        <v>0</v>
      </c>
      <c r="P41" s="111">
        <f t="shared" si="18"/>
        <v>0</v>
      </c>
      <c r="Q41" s="47">
        <f t="shared" si="18"/>
        <v>0</v>
      </c>
      <c r="R41" s="111">
        <f t="shared" si="18"/>
        <v>0</v>
      </c>
      <c r="S41" s="112">
        <f t="shared" si="18"/>
        <v>0</v>
      </c>
      <c r="T41" s="112">
        <f t="shared" si="18"/>
        <v>0</v>
      </c>
      <c r="U41" s="111">
        <f t="shared" si="18"/>
        <v>0</v>
      </c>
      <c r="V41" s="111">
        <f t="shared" si="18"/>
        <v>0</v>
      </c>
      <c r="W41" s="47">
        <f t="shared" si="18"/>
        <v>0</v>
      </c>
      <c r="X41" s="111">
        <f t="shared" si="18"/>
        <v>0</v>
      </c>
      <c r="Y41" s="112">
        <f t="shared" si="18"/>
        <v>0</v>
      </c>
      <c r="Z41" s="112">
        <f t="shared" si="18"/>
        <v>0</v>
      </c>
      <c r="AA41" s="111">
        <f t="shared" si="18"/>
        <v>0</v>
      </c>
      <c r="AB41" s="111">
        <f t="shared" si="18"/>
        <v>0</v>
      </c>
      <c r="AC41" s="47">
        <f t="shared" si="18"/>
        <v>0</v>
      </c>
      <c r="AD41" s="111">
        <f t="shared" si="18"/>
        <v>0</v>
      </c>
      <c r="AE41" s="112">
        <f t="shared" si="18"/>
        <v>0</v>
      </c>
      <c r="AF41" s="112">
        <f t="shared" si="18"/>
        <v>0</v>
      </c>
      <c r="AG41" s="111">
        <f t="shared" si="18"/>
        <v>0</v>
      </c>
      <c r="AH41" s="111">
        <f t="shared" si="18"/>
        <v>0</v>
      </c>
      <c r="AI41" s="111">
        <f t="shared" si="18"/>
        <v>0</v>
      </c>
      <c r="AJ41" s="113"/>
      <c r="AK41" s="113"/>
      <c r="AL41" s="113"/>
      <c r="AM41" s="113"/>
      <c r="AN41" s="113"/>
      <c r="AO41" s="113"/>
      <c r="AP41" s="113"/>
      <c r="AQ41" s="113"/>
      <c r="AR41" s="113"/>
      <c r="AS41" s="113"/>
      <c r="AT41" s="113"/>
      <c r="AU41" s="113"/>
      <c r="AV41" s="113"/>
      <c r="AW41" s="113"/>
      <c r="AX41" s="113"/>
      <c r="AY41" s="113"/>
      <c r="AZ41" s="113"/>
    </row>
    <row r="42" spans="1:52" s="114" customFormat="1" ht="15.75" customHeight="1" x14ac:dyDescent="0.25">
      <c r="A42" s="129" t="s">
        <v>76</v>
      </c>
      <c r="B42" s="123" t="s">
        <v>93</v>
      </c>
      <c r="C42" s="110"/>
      <c r="D42" s="111">
        <f>D43</f>
        <v>0</v>
      </c>
      <c r="E42" s="47">
        <f t="shared" ref="E42:AI42" si="19">E43</f>
        <v>0</v>
      </c>
      <c r="F42" s="111">
        <f t="shared" si="19"/>
        <v>0</v>
      </c>
      <c r="G42" s="112">
        <f t="shared" si="19"/>
        <v>0</v>
      </c>
      <c r="H42" s="112">
        <f t="shared" si="19"/>
        <v>0</v>
      </c>
      <c r="I42" s="111">
        <f t="shared" si="19"/>
        <v>0</v>
      </c>
      <c r="J42" s="111">
        <f t="shared" si="19"/>
        <v>0</v>
      </c>
      <c r="K42" s="47">
        <f t="shared" si="19"/>
        <v>0</v>
      </c>
      <c r="L42" s="111">
        <f t="shared" si="19"/>
        <v>0</v>
      </c>
      <c r="M42" s="112">
        <f t="shared" si="19"/>
        <v>0</v>
      </c>
      <c r="N42" s="112">
        <f t="shared" si="19"/>
        <v>0</v>
      </c>
      <c r="O42" s="111">
        <f t="shared" si="19"/>
        <v>0</v>
      </c>
      <c r="P42" s="111">
        <f t="shared" si="19"/>
        <v>0</v>
      </c>
      <c r="Q42" s="47">
        <f t="shared" si="19"/>
        <v>0</v>
      </c>
      <c r="R42" s="111">
        <f t="shared" si="19"/>
        <v>0</v>
      </c>
      <c r="S42" s="112">
        <f t="shared" si="19"/>
        <v>0</v>
      </c>
      <c r="T42" s="112">
        <f t="shared" si="19"/>
        <v>0</v>
      </c>
      <c r="U42" s="111">
        <f t="shared" si="19"/>
        <v>0</v>
      </c>
      <c r="V42" s="111">
        <f t="shared" si="19"/>
        <v>0</v>
      </c>
      <c r="W42" s="47">
        <f t="shared" si="19"/>
        <v>0</v>
      </c>
      <c r="X42" s="111">
        <f t="shared" si="19"/>
        <v>0</v>
      </c>
      <c r="Y42" s="112">
        <f t="shared" si="19"/>
        <v>0</v>
      </c>
      <c r="Z42" s="112">
        <f t="shared" si="19"/>
        <v>0</v>
      </c>
      <c r="AA42" s="111">
        <f t="shared" si="19"/>
        <v>0</v>
      </c>
      <c r="AB42" s="111">
        <f t="shared" si="19"/>
        <v>0</v>
      </c>
      <c r="AC42" s="47">
        <f t="shared" si="19"/>
        <v>0</v>
      </c>
      <c r="AD42" s="111">
        <f t="shared" si="19"/>
        <v>0</v>
      </c>
      <c r="AE42" s="112">
        <f t="shared" si="19"/>
        <v>0</v>
      </c>
      <c r="AF42" s="112">
        <f t="shared" si="19"/>
        <v>0</v>
      </c>
      <c r="AG42" s="111">
        <f t="shared" si="19"/>
        <v>0</v>
      </c>
      <c r="AH42" s="111">
        <f t="shared" si="19"/>
        <v>0</v>
      </c>
      <c r="AI42" s="111">
        <f t="shared" si="19"/>
        <v>0</v>
      </c>
      <c r="AJ42" s="113"/>
      <c r="AK42" s="113"/>
      <c r="AL42" s="113"/>
      <c r="AM42" s="113"/>
      <c r="AN42" s="113"/>
      <c r="AO42" s="113"/>
      <c r="AP42" s="113"/>
      <c r="AQ42" s="113"/>
      <c r="AR42" s="113"/>
      <c r="AS42" s="113"/>
      <c r="AT42" s="113"/>
      <c r="AU42" s="113"/>
      <c r="AV42" s="113"/>
      <c r="AW42" s="113"/>
      <c r="AX42" s="113"/>
      <c r="AY42" s="113"/>
      <c r="AZ42" s="113"/>
    </row>
    <row r="43" spans="1:52" s="114" customFormat="1" ht="15.75" customHeight="1" x14ac:dyDescent="0.25">
      <c r="A43" s="129"/>
      <c r="B43" s="124" t="s">
        <v>117</v>
      </c>
      <c r="C43" s="110"/>
      <c r="D43" s="111">
        <f t="shared" si="16"/>
        <v>0</v>
      </c>
      <c r="E43" s="51"/>
      <c r="F43" s="125"/>
      <c r="G43" s="126"/>
      <c r="H43" s="126"/>
      <c r="I43" s="125"/>
      <c r="J43" s="122"/>
      <c r="K43" s="51"/>
      <c r="L43" s="125"/>
      <c r="M43" s="126"/>
      <c r="N43" s="126"/>
      <c r="O43" s="125"/>
      <c r="P43" s="111">
        <f t="shared" si="11"/>
        <v>0</v>
      </c>
      <c r="Q43" s="51"/>
      <c r="R43" s="125"/>
      <c r="S43" s="126"/>
      <c r="T43" s="126"/>
      <c r="U43" s="125"/>
      <c r="V43" s="122"/>
      <c r="W43" s="51"/>
      <c r="X43" s="125"/>
      <c r="Y43" s="126"/>
      <c r="Z43" s="126"/>
      <c r="AA43" s="125"/>
      <c r="AB43" s="122"/>
      <c r="AC43" s="51"/>
      <c r="AD43" s="125"/>
      <c r="AE43" s="126"/>
      <c r="AF43" s="126"/>
      <c r="AG43" s="125"/>
      <c r="AH43" s="125"/>
      <c r="AI43" s="125"/>
      <c r="AJ43" s="113"/>
      <c r="AK43" s="113"/>
      <c r="AL43" s="113"/>
      <c r="AM43" s="113"/>
      <c r="AN43" s="113"/>
      <c r="AO43" s="113"/>
      <c r="AP43" s="113"/>
      <c r="AQ43" s="113"/>
      <c r="AR43" s="113"/>
      <c r="AS43" s="113"/>
      <c r="AT43" s="113"/>
      <c r="AU43" s="113"/>
      <c r="AV43" s="113"/>
      <c r="AW43" s="113"/>
      <c r="AX43" s="113"/>
      <c r="AY43" s="113"/>
      <c r="AZ43" s="113"/>
    </row>
    <row r="44" spans="1:52" s="114" customFormat="1" ht="15.75" customHeight="1" x14ac:dyDescent="0.2">
      <c r="A44" s="129" t="s">
        <v>76</v>
      </c>
      <c r="B44" s="154" t="s">
        <v>77</v>
      </c>
      <c r="C44" s="110"/>
      <c r="D44" s="111">
        <f>SUM(D45:D52)</f>
        <v>0</v>
      </c>
      <c r="E44" s="47">
        <f t="shared" ref="E44:AH44" si="20">SUM(E45:E52)</f>
        <v>0</v>
      </c>
      <c r="F44" s="111">
        <f t="shared" si="20"/>
        <v>0</v>
      </c>
      <c r="G44" s="112">
        <f t="shared" si="20"/>
        <v>0</v>
      </c>
      <c r="H44" s="112">
        <f t="shared" si="20"/>
        <v>0</v>
      </c>
      <c r="I44" s="111">
        <f t="shared" si="20"/>
        <v>0</v>
      </c>
      <c r="J44" s="111">
        <f t="shared" si="20"/>
        <v>0</v>
      </c>
      <c r="K44" s="47">
        <f t="shared" si="20"/>
        <v>0</v>
      </c>
      <c r="L44" s="111">
        <f t="shared" si="20"/>
        <v>0</v>
      </c>
      <c r="M44" s="112">
        <f t="shared" si="20"/>
        <v>0</v>
      </c>
      <c r="N44" s="112">
        <f t="shared" si="20"/>
        <v>0</v>
      </c>
      <c r="O44" s="111">
        <f t="shared" si="20"/>
        <v>0</v>
      </c>
      <c r="P44" s="111">
        <f t="shared" si="20"/>
        <v>0</v>
      </c>
      <c r="Q44" s="47">
        <f t="shared" si="20"/>
        <v>0</v>
      </c>
      <c r="R44" s="111">
        <f t="shared" si="20"/>
        <v>0</v>
      </c>
      <c r="S44" s="112">
        <f t="shared" si="20"/>
        <v>0</v>
      </c>
      <c r="T44" s="112">
        <f t="shared" si="20"/>
        <v>0</v>
      </c>
      <c r="U44" s="111">
        <f t="shared" si="20"/>
        <v>0</v>
      </c>
      <c r="V44" s="111">
        <f t="shared" si="20"/>
        <v>0</v>
      </c>
      <c r="W44" s="47">
        <f t="shared" si="20"/>
        <v>0</v>
      </c>
      <c r="X44" s="111">
        <f t="shared" si="20"/>
        <v>0</v>
      </c>
      <c r="Y44" s="112">
        <f t="shared" si="20"/>
        <v>0</v>
      </c>
      <c r="Z44" s="112">
        <f t="shared" si="20"/>
        <v>0</v>
      </c>
      <c r="AA44" s="111">
        <f t="shared" si="20"/>
        <v>0</v>
      </c>
      <c r="AB44" s="111">
        <f t="shared" si="20"/>
        <v>0</v>
      </c>
      <c r="AC44" s="47">
        <f t="shared" si="20"/>
        <v>0</v>
      </c>
      <c r="AD44" s="111">
        <f t="shared" si="20"/>
        <v>0</v>
      </c>
      <c r="AE44" s="112">
        <f t="shared" si="20"/>
        <v>0</v>
      </c>
      <c r="AF44" s="112">
        <f t="shared" si="20"/>
        <v>0</v>
      </c>
      <c r="AG44" s="111">
        <f t="shared" si="20"/>
        <v>0</v>
      </c>
      <c r="AH44" s="111">
        <f t="shared" si="20"/>
        <v>0</v>
      </c>
      <c r="AI44" s="125"/>
      <c r="AJ44" s="113"/>
      <c r="AK44" s="113"/>
      <c r="AL44" s="113"/>
      <c r="AM44" s="113"/>
      <c r="AN44" s="113"/>
      <c r="AO44" s="113"/>
      <c r="AP44" s="113"/>
      <c r="AQ44" s="113"/>
      <c r="AR44" s="113"/>
      <c r="AS44" s="113"/>
      <c r="AT44" s="113"/>
      <c r="AU44" s="113"/>
      <c r="AV44" s="113"/>
      <c r="AW44" s="113"/>
      <c r="AX44" s="113"/>
      <c r="AY44" s="113"/>
      <c r="AZ44" s="113"/>
    </row>
    <row r="45" spans="1:52" s="114" customFormat="1" ht="15.75" customHeight="1" x14ac:dyDescent="0.2">
      <c r="A45" s="129"/>
      <c r="B45" s="132" t="s">
        <v>78</v>
      </c>
      <c r="C45" s="110"/>
      <c r="D45" s="111">
        <f t="shared" si="16"/>
        <v>0</v>
      </c>
      <c r="E45" s="51"/>
      <c r="F45" s="125"/>
      <c r="G45" s="126"/>
      <c r="H45" s="126"/>
      <c r="I45" s="125"/>
      <c r="J45" s="122"/>
      <c r="K45" s="51"/>
      <c r="L45" s="125"/>
      <c r="M45" s="126"/>
      <c r="N45" s="126"/>
      <c r="O45" s="125"/>
      <c r="P45" s="111">
        <f t="shared" si="11"/>
        <v>0</v>
      </c>
      <c r="Q45" s="51"/>
      <c r="R45" s="125"/>
      <c r="S45" s="126"/>
      <c r="T45" s="126"/>
      <c r="U45" s="125"/>
      <c r="V45" s="122"/>
      <c r="W45" s="51"/>
      <c r="X45" s="125"/>
      <c r="Y45" s="126"/>
      <c r="Z45" s="126"/>
      <c r="AA45" s="125"/>
      <c r="AB45" s="122"/>
      <c r="AC45" s="51"/>
      <c r="AD45" s="125"/>
      <c r="AE45" s="126"/>
      <c r="AF45" s="126"/>
      <c r="AG45" s="125"/>
      <c r="AH45" s="125"/>
      <c r="AI45" s="125"/>
      <c r="AJ45" s="113"/>
      <c r="AK45" s="113"/>
      <c r="AL45" s="113"/>
      <c r="AM45" s="113"/>
      <c r="AN45" s="113"/>
      <c r="AO45" s="113"/>
      <c r="AP45" s="113"/>
      <c r="AQ45" s="113"/>
      <c r="AR45" s="113"/>
      <c r="AS45" s="113"/>
      <c r="AT45" s="113"/>
      <c r="AU45" s="113"/>
      <c r="AV45" s="113"/>
      <c r="AW45" s="113"/>
      <c r="AX45" s="113"/>
      <c r="AY45" s="113"/>
      <c r="AZ45" s="113"/>
    </row>
    <row r="46" spans="1:52" s="114" customFormat="1" ht="15.75" customHeight="1" x14ac:dyDescent="0.2">
      <c r="A46" s="129"/>
      <c r="B46" s="132" t="s">
        <v>90</v>
      </c>
      <c r="C46" s="110"/>
      <c r="D46" s="111">
        <f t="shared" si="16"/>
        <v>0</v>
      </c>
      <c r="E46" s="51"/>
      <c r="F46" s="125"/>
      <c r="G46" s="126"/>
      <c r="H46" s="126"/>
      <c r="I46" s="125"/>
      <c r="J46" s="122"/>
      <c r="K46" s="51"/>
      <c r="L46" s="125"/>
      <c r="M46" s="126"/>
      <c r="N46" s="126"/>
      <c r="O46" s="125"/>
      <c r="P46" s="111">
        <f t="shared" si="11"/>
        <v>0</v>
      </c>
      <c r="Q46" s="51"/>
      <c r="R46" s="125"/>
      <c r="S46" s="126"/>
      <c r="T46" s="126"/>
      <c r="U46" s="125"/>
      <c r="V46" s="122"/>
      <c r="W46" s="51"/>
      <c r="X46" s="125"/>
      <c r="Y46" s="126"/>
      <c r="Z46" s="126"/>
      <c r="AA46" s="125"/>
      <c r="AB46" s="122"/>
      <c r="AC46" s="51"/>
      <c r="AD46" s="125"/>
      <c r="AE46" s="126"/>
      <c r="AF46" s="126"/>
      <c r="AG46" s="125"/>
      <c r="AH46" s="125"/>
      <c r="AI46" s="125"/>
      <c r="AJ46" s="113"/>
      <c r="AK46" s="113"/>
      <c r="AL46" s="113"/>
      <c r="AM46" s="113"/>
      <c r="AN46" s="113"/>
      <c r="AO46" s="113"/>
      <c r="AP46" s="113"/>
      <c r="AQ46" s="113"/>
      <c r="AR46" s="113"/>
      <c r="AS46" s="113"/>
      <c r="AT46" s="113"/>
      <c r="AU46" s="113"/>
      <c r="AV46" s="113"/>
      <c r="AW46" s="113"/>
      <c r="AX46" s="113"/>
      <c r="AY46" s="113"/>
      <c r="AZ46" s="113"/>
    </row>
    <row r="47" spans="1:52" s="114" customFormat="1" ht="15.75" customHeight="1" x14ac:dyDescent="0.2">
      <c r="A47" s="129"/>
      <c r="B47" s="132" t="s">
        <v>85</v>
      </c>
      <c r="C47" s="110"/>
      <c r="D47" s="111">
        <f t="shared" si="16"/>
        <v>0</v>
      </c>
      <c r="E47" s="51"/>
      <c r="F47" s="125"/>
      <c r="G47" s="126"/>
      <c r="H47" s="126"/>
      <c r="I47" s="125"/>
      <c r="J47" s="122"/>
      <c r="K47" s="51"/>
      <c r="L47" s="125"/>
      <c r="M47" s="126"/>
      <c r="N47" s="126"/>
      <c r="O47" s="125"/>
      <c r="P47" s="111">
        <f t="shared" si="11"/>
        <v>0</v>
      </c>
      <c r="Q47" s="51"/>
      <c r="R47" s="125"/>
      <c r="S47" s="126"/>
      <c r="T47" s="126"/>
      <c r="U47" s="125"/>
      <c r="V47" s="122"/>
      <c r="W47" s="51"/>
      <c r="X47" s="125"/>
      <c r="Y47" s="126"/>
      <c r="Z47" s="126"/>
      <c r="AA47" s="125"/>
      <c r="AB47" s="122"/>
      <c r="AC47" s="51"/>
      <c r="AD47" s="125"/>
      <c r="AE47" s="126"/>
      <c r="AF47" s="126"/>
      <c r="AG47" s="125"/>
      <c r="AH47" s="125"/>
      <c r="AI47" s="125"/>
      <c r="AJ47" s="113"/>
      <c r="AK47" s="113"/>
      <c r="AL47" s="113"/>
      <c r="AM47" s="113"/>
      <c r="AN47" s="113"/>
      <c r="AO47" s="113"/>
      <c r="AP47" s="113"/>
      <c r="AQ47" s="113"/>
      <c r="AR47" s="113"/>
      <c r="AS47" s="113"/>
      <c r="AT47" s="113"/>
      <c r="AU47" s="113"/>
      <c r="AV47" s="113"/>
      <c r="AW47" s="113"/>
      <c r="AX47" s="113"/>
      <c r="AY47" s="113"/>
      <c r="AZ47" s="113"/>
    </row>
    <row r="48" spans="1:52" s="114" customFormat="1" ht="15.75" customHeight="1" x14ac:dyDescent="0.2">
      <c r="A48" s="129"/>
      <c r="B48" s="132" t="s">
        <v>86</v>
      </c>
      <c r="C48" s="110"/>
      <c r="D48" s="111">
        <f t="shared" si="16"/>
        <v>0</v>
      </c>
      <c r="E48" s="51"/>
      <c r="F48" s="125"/>
      <c r="G48" s="126"/>
      <c r="H48" s="126"/>
      <c r="I48" s="125"/>
      <c r="J48" s="122"/>
      <c r="K48" s="51"/>
      <c r="L48" s="125"/>
      <c r="M48" s="126"/>
      <c r="N48" s="126"/>
      <c r="O48" s="125"/>
      <c r="P48" s="111">
        <f t="shared" si="11"/>
        <v>0</v>
      </c>
      <c r="Q48" s="51"/>
      <c r="R48" s="125"/>
      <c r="S48" s="126"/>
      <c r="T48" s="126"/>
      <c r="U48" s="125"/>
      <c r="V48" s="122"/>
      <c r="W48" s="51"/>
      <c r="X48" s="125"/>
      <c r="Y48" s="126"/>
      <c r="Z48" s="126"/>
      <c r="AA48" s="125"/>
      <c r="AB48" s="122"/>
      <c r="AC48" s="51"/>
      <c r="AD48" s="125"/>
      <c r="AE48" s="126"/>
      <c r="AF48" s="126"/>
      <c r="AG48" s="125"/>
      <c r="AH48" s="125"/>
      <c r="AI48" s="125"/>
      <c r="AJ48" s="113"/>
      <c r="AK48" s="113"/>
      <c r="AL48" s="113"/>
      <c r="AM48" s="113"/>
      <c r="AN48" s="113"/>
      <c r="AO48" s="113"/>
      <c r="AP48" s="113"/>
      <c r="AQ48" s="113"/>
      <c r="AR48" s="113"/>
      <c r="AS48" s="113"/>
      <c r="AT48" s="113"/>
      <c r="AU48" s="113"/>
      <c r="AV48" s="113"/>
      <c r="AW48" s="113"/>
      <c r="AX48" s="113"/>
      <c r="AY48" s="113"/>
      <c r="AZ48" s="113"/>
    </row>
    <row r="49" spans="1:52" s="114" customFormat="1" ht="15.75" customHeight="1" x14ac:dyDescent="0.25">
      <c r="A49" s="129"/>
      <c r="B49" s="127" t="s">
        <v>114</v>
      </c>
      <c r="C49" s="110"/>
      <c r="D49" s="111">
        <f t="shared" si="16"/>
        <v>0</v>
      </c>
      <c r="E49" s="51"/>
      <c r="F49" s="125"/>
      <c r="G49" s="126"/>
      <c r="H49" s="126"/>
      <c r="I49" s="125"/>
      <c r="J49" s="122"/>
      <c r="K49" s="51"/>
      <c r="L49" s="125"/>
      <c r="M49" s="126"/>
      <c r="N49" s="126"/>
      <c r="O49" s="125"/>
      <c r="P49" s="111">
        <f t="shared" si="11"/>
        <v>0</v>
      </c>
      <c r="Q49" s="51"/>
      <c r="R49" s="125"/>
      <c r="S49" s="126"/>
      <c r="T49" s="126"/>
      <c r="U49" s="125"/>
      <c r="V49" s="122"/>
      <c r="W49" s="51"/>
      <c r="X49" s="125"/>
      <c r="Y49" s="126"/>
      <c r="Z49" s="126"/>
      <c r="AA49" s="125"/>
      <c r="AB49" s="122"/>
      <c r="AC49" s="51"/>
      <c r="AD49" s="125"/>
      <c r="AE49" s="126"/>
      <c r="AF49" s="126"/>
      <c r="AG49" s="125"/>
      <c r="AH49" s="125"/>
      <c r="AI49" s="125"/>
      <c r="AJ49" s="113"/>
      <c r="AK49" s="113"/>
      <c r="AL49" s="113"/>
      <c r="AM49" s="113"/>
      <c r="AN49" s="113"/>
      <c r="AO49" s="113"/>
      <c r="AP49" s="113"/>
      <c r="AQ49" s="113"/>
      <c r="AR49" s="113"/>
      <c r="AS49" s="113"/>
      <c r="AT49" s="113"/>
      <c r="AU49" s="113"/>
      <c r="AV49" s="113"/>
      <c r="AW49" s="113"/>
      <c r="AX49" s="113"/>
      <c r="AY49" s="113"/>
      <c r="AZ49" s="113"/>
    </row>
    <row r="50" spans="1:52" s="114" customFormat="1" ht="15.75" customHeight="1" x14ac:dyDescent="0.2">
      <c r="A50" s="129"/>
      <c r="B50" s="132" t="s">
        <v>91</v>
      </c>
      <c r="C50" s="110"/>
      <c r="D50" s="111">
        <f t="shared" si="16"/>
        <v>0</v>
      </c>
      <c r="E50" s="51"/>
      <c r="F50" s="125"/>
      <c r="G50" s="126"/>
      <c r="H50" s="126"/>
      <c r="I50" s="125"/>
      <c r="J50" s="122"/>
      <c r="K50" s="51"/>
      <c r="L50" s="125"/>
      <c r="M50" s="126"/>
      <c r="N50" s="126"/>
      <c r="O50" s="125"/>
      <c r="P50" s="111">
        <f t="shared" si="11"/>
        <v>0</v>
      </c>
      <c r="Q50" s="51"/>
      <c r="R50" s="125"/>
      <c r="S50" s="126"/>
      <c r="T50" s="126"/>
      <c r="U50" s="125"/>
      <c r="V50" s="122"/>
      <c r="W50" s="51"/>
      <c r="X50" s="125"/>
      <c r="Y50" s="126"/>
      <c r="Z50" s="126"/>
      <c r="AA50" s="125"/>
      <c r="AB50" s="122"/>
      <c r="AC50" s="51"/>
      <c r="AD50" s="125"/>
      <c r="AE50" s="126"/>
      <c r="AF50" s="126"/>
      <c r="AG50" s="125"/>
      <c r="AH50" s="125"/>
      <c r="AI50" s="125"/>
      <c r="AJ50" s="113"/>
      <c r="AK50" s="113"/>
      <c r="AL50" s="113"/>
      <c r="AM50" s="113"/>
      <c r="AN50" s="113"/>
      <c r="AO50" s="113"/>
      <c r="AP50" s="113"/>
      <c r="AQ50" s="113"/>
      <c r="AR50" s="113"/>
      <c r="AS50" s="113"/>
      <c r="AT50" s="113"/>
      <c r="AU50" s="113"/>
      <c r="AV50" s="113"/>
      <c r="AW50" s="113"/>
      <c r="AX50" s="113"/>
      <c r="AY50" s="113"/>
      <c r="AZ50" s="113"/>
    </row>
    <row r="51" spans="1:52" s="114" customFormat="1" ht="15.75" customHeight="1" x14ac:dyDescent="0.2">
      <c r="A51" s="129"/>
      <c r="B51" s="132" t="s">
        <v>87</v>
      </c>
      <c r="C51" s="110"/>
      <c r="D51" s="111">
        <f t="shared" si="16"/>
        <v>0</v>
      </c>
      <c r="E51" s="51"/>
      <c r="F51" s="125"/>
      <c r="G51" s="126"/>
      <c r="H51" s="126"/>
      <c r="I51" s="125"/>
      <c r="J51" s="122"/>
      <c r="K51" s="51"/>
      <c r="L51" s="125"/>
      <c r="M51" s="126"/>
      <c r="N51" s="126"/>
      <c r="O51" s="125"/>
      <c r="P51" s="111">
        <f t="shared" si="11"/>
        <v>0</v>
      </c>
      <c r="Q51" s="51"/>
      <c r="R51" s="125"/>
      <c r="S51" s="126"/>
      <c r="T51" s="126"/>
      <c r="U51" s="125"/>
      <c r="V51" s="122"/>
      <c r="W51" s="51"/>
      <c r="X51" s="125"/>
      <c r="Y51" s="126"/>
      <c r="Z51" s="126"/>
      <c r="AA51" s="125"/>
      <c r="AB51" s="122"/>
      <c r="AC51" s="51"/>
      <c r="AD51" s="125"/>
      <c r="AE51" s="126"/>
      <c r="AF51" s="126"/>
      <c r="AG51" s="125"/>
      <c r="AH51" s="125"/>
      <c r="AI51" s="125"/>
      <c r="AJ51" s="113"/>
      <c r="AK51" s="113"/>
      <c r="AL51" s="113"/>
      <c r="AM51" s="113"/>
      <c r="AN51" s="113"/>
      <c r="AO51" s="113"/>
      <c r="AP51" s="113"/>
      <c r="AQ51" s="113"/>
      <c r="AR51" s="113"/>
      <c r="AS51" s="113"/>
      <c r="AT51" s="113"/>
      <c r="AU51" s="113"/>
      <c r="AV51" s="113"/>
      <c r="AW51" s="113"/>
      <c r="AX51" s="113"/>
      <c r="AY51" s="113"/>
      <c r="AZ51" s="113"/>
    </row>
    <row r="52" spans="1:52" s="114" customFormat="1" ht="15.75" customHeight="1" x14ac:dyDescent="0.25">
      <c r="A52" s="129"/>
      <c r="B52" s="127" t="s">
        <v>95</v>
      </c>
      <c r="C52" s="110"/>
      <c r="D52" s="111">
        <f t="shared" si="16"/>
        <v>0</v>
      </c>
      <c r="E52" s="51"/>
      <c r="F52" s="125"/>
      <c r="G52" s="126"/>
      <c r="H52" s="126"/>
      <c r="I52" s="125"/>
      <c r="J52" s="122"/>
      <c r="K52" s="51"/>
      <c r="L52" s="125"/>
      <c r="M52" s="126"/>
      <c r="N52" s="126"/>
      <c r="O52" s="125"/>
      <c r="P52" s="111">
        <f t="shared" si="11"/>
        <v>0</v>
      </c>
      <c r="Q52" s="51"/>
      <c r="R52" s="125"/>
      <c r="S52" s="126"/>
      <c r="T52" s="126"/>
      <c r="U52" s="125"/>
      <c r="V52" s="122"/>
      <c r="W52" s="51"/>
      <c r="X52" s="125"/>
      <c r="Y52" s="126"/>
      <c r="Z52" s="126"/>
      <c r="AA52" s="125"/>
      <c r="AB52" s="122"/>
      <c r="AC52" s="51"/>
      <c r="AD52" s="125"/>
      <c r="AE52" s="126"/>
      <c r="AF52" s="126"/>
      <c r="AG52" s="125"/>
      <c r="AH52" s="125"/>
      <c r="AI52" s="125"/>
      <c r="AJ52" s="113"/>
      <c r="AK52" s="113"/>
      <c r="AL52" s="113"/>
      <c r="AM52" s="113"/>
      <c r="AN52" s="113"/>
      <c r="AO52" s="113"/>
      <c r="AP52" s="113"/>
      <c r="AQ52" s="113"/>
      <c r="AR52" s="113"/>
      <c r="AS52" s="113"/>
      <c r="AT52" s="113"/>
      <c r="AU52" s="113"/>
      <c r="AV52" s="113"/>
      <c r="AW52" s="113"/>
      <c r="AX52" s="113"/>
      <c r="AY52" s="113"/>
      <c r="AZ52" s="113"/>
    </row>
    <row r="53" spans="1:52" s="114" customFormat="1" ht="25.5" customHeight="1" x14ac:dyDescent="0.25">
      <c r="A53" s="115" t="s">
        <v>89</v>
      </c>
      <c r="B53" s="116" t="s">
        <v>99</v>
      </c>
      <c r="C53" s="110"/>
      <c r="D53" s="111">
        <f>D54+D67+D79</f>
        <v>21561</v>
      </c>
      <c r="E53" s="47">
        <f t="shared" ref="E53:AH53" si="21">E54+E67+E79</f>
        <v>0</v>
      </c>
      <c r="F53" s="111">
        <f t="shared" si="21"/>
        <v>3547</v>
      </c>
      <c r="G53" s="112">
        <f t="shared" si="21"/>
        <v>3547</v>
      </c>
      <c r="H53" s="112">
        <f t="shared" si="21"/>
        <v>4500</v>
      </c>
      <c r="I53" s="111">
        <f t="shared" si="21"/>
        <v>0</v>
      </c>
      <c r="J53" s="111">
        <f t="shared" si="21"/>
        <v>19600</v>
      </c>
      <c r="K53" s="47">
        <f t="shared" si="21"/>
        <v>3054</v>
      </c>
      <c r="L53" s="111">
        <f t="shared" si="21"/>
        <v>3224</v>
      </c>
      <c r="M53" s="112">
        <f t="shared" si="21"/>
        <v>3224</v>
      </c>
      <c r="N53" s="112">
        <f t="shared" si="21"/>
        <v>4090</v>
      </c>
      <c r="O53" s="111">
        <f t="shared" si="21"/>
        <v>0</v>
      </c>
      <c r="P53" s="111">
        <f t="shared" si="21"/>
        <v>1961</v>
      </c>
      <c r="Q53" s="47">
        <f t="shared" si="21"/>
        <v>73</v>
      </c>
      <c r="R53" s="111">
        <f t="shared" si="21"/>
        <v>323</v>
      </c>
      <c r="S53" s="112">
        <f t="shared" si="21"/>
        <v>323</v>
      </c>
      <c r="T53" s="112">
        <f t="shared" si="21"/>
        <v>410</v>
      </c>
      <c r="U53" s="111">
        <f t="shared" si="21"/>
        <v>0</v>
      </c>
      <c r="V53" s="111">
        <f t="shared" si="21"/>
        <v>1209</v>
      </c>
      <c r="W53" s="47">
        <f t="shared" si="21"/>
        <v>0</v>
      </c>
      <c r="X53" s="111">
        <f t="shared" si="21"/>
        <v>76</v>
      </c>
      <c r="Y53" s="112">
        <f t="shared" si="21"/>
        <v>76</v>
      </c>
      <c r="Z53" s="112">
        <f t="shared" si="21"/>
        <v>137</v>
      </c>
      <c r="AA53" s="111">
        <f t="shared" si="21"/>
        <v>0</v>
      </c>
      <c r="AB53" s="111">
        <f t="shared" si="21"/>
        <v>752</v>
      </c>
      <c r="AC53" s="47">
        <f t="shared" si="21"/>
        <v>0</v>
      </c>
      <c r="AD53" s="111">
        <f t="shared" si="21"/>
        <v>247</v>
      </c>
      <c r="AE53" s="112">
        <f t="shared" si="21"/>
        <v>247</v>
      </c>
      <c r="AF53" s="112">
        <f t="shared" si="21"/>
        <v>273</v>
      </c>
      <c r="AG53" s="111">
        <f t="shared" si="21"/>
        <v>0</v>
      </c>
      <c r="AH53" s="111">
        <f t="shared" si="21"/>
        <v>0</v>
      </c>
      <c r="AI53" s="125"/>
      <c r="AJ53" s="113"/>
      <c r="AK53" s="113"/>
      <c r="AL53" s="113"/>
      <c r="AM53" s="113"/>
      <c r="AN53" s="113"/>
      <c r="AO53" s="113"/>
      <c r="AP53" s="113"/>
      <c r="AQ53" s="113"/>
      <c r="AR53" s="113"/>
      <c r="AS53" s="113"/>
      <c r="AT53" s="113"/>
      <c r="AU53" s="113"/>
      <c r="AV53" s="113"/>
      <c r="AW53" s="113"/>
      <c r="AX53" s="113"/>
      <c r="AY53" s="113"/>
      <c r="AZ53" s="113"/>
    </row>
    <row r="54" spans="1:52" s="114" customFormat="1" ht="25.5" customHeight="1" x14ac:dyDescent="0.25">
      <c r="A54" s="133">
        <v>1</v>
      </c>
      <c r="B54" s="116" t="s">
        <v>100</v>
      </c>
      <c r="C54" s="110"/>
      <c r="D54" s="111">
        <f>D55+D58</f>
        <v>17949</v>
      </c>
      <c r="E54" s="47">
        <f t="shared" ref="E54:AH54" si="22">E55+E58</f>
        <v>0</v>
      </c>
      <c r="F54" s="111">
        <f t="shared" si="22"/>
        <v>3547</v>
      </c>
      <c r="G54" s="112">
        <f t="shared" si="22"/>
        <v>3547</v>
      </c>
      <c r="H54" s="112">
        <f t="shared" si="22"/>
        <v>4361</v>
      </c>
      <c r="I54" s="111">
        <f t="shared" si="22"/>
        <v>0</v>
      </c>
      <c r="J54" s="111">
        <f t="shared" si="22"/>
        <v>16317</v>
      </c>
      <c r="K54" s="47">
        <f t="shared" si="22"/>
        <v>2930</v>
      </c>
      <c r="L54" s="111">
        <f t="shared" si="22"/>
        <v>3224</v>
      </c>
      <c r="M54" s="112">
        <f t="shared" si="22"/>
        <v>3224</v>
      </c>
      <c r="N54" s="112">
        <f t="shared" si="22"/>
        <v>3964</v>
      </c>
      <c r="O54" s="111">
        <f t="shared" si="22"/>
        <v>0</v>
      </c>
      <c r="P54" s="111">
        <f t="shared" si="22"/>
        <v>1632</v>
      </c>
      <c r="Q54" s="47">
        <f t="shared" si="22"/>
        <v>73</v>
      </c>
      <c r="R54" s="111">
        <f t="shared" si="22"/>
        <v>323</v>
      </c>
      <c r="S54" s="112">
        <f t="shared" si="22"/>
        <v>323</v>
      </c>
      <c r="T54" s="112">
        <f t="shared" si="22"/>
        <v>397</v>
      </c>
      <c r="U54" s="111">
        <f t="shared" si="22"/>
        <v>0</v>
      </c>
      <c r="V54" s="111">
        <f t="shared" si="22"/>
        <v>955</v>
      </c>
      <c r="W54" s="47">
        <f t="shared" si="22"/>
        <v>0</v>
      </c>
      <c r="X54" s="111">
        <f t="shared" si="22"/>
        <v>76</v>
      </c>
      <c r="Y54" s="112">
        <f t="shared" si="22"/>
        <v>76</v>
      </c>
      <c r="Z54" s="112">
        <f t="shared" si="22"/>
        <v>128</v>
      </c>
      <c r="AA54" s="111">
        <f t="shared" si="22"/>
        <v>0</v>
      </c>
      <c r="AB54" s="111">
        <f t="shared" si="22"/>
        <v>677</v>
      </c>
      <c r="AC54" s="47">
        <f t="shared" si="22"/>
        <v>0</v>
      </c>
      <c r="AD54" s="111">
        <f t="shared" si="22"/>
        <v>247</v>
      </c>
      <c r="AE54" s="112">
        <f t="shared" si="22"/>
        <v>247</v>
      </c>
      <c r="AF54" s="112">
        <f t="shared" si="22"/>
        <v>269</v>
      </c>
      <c r="AG54" s="111">
        <f t="shared" si="22"/>
        <v>0</v>
      </c>
      <c r="AH54" s="111">
        <f t="shared" si="22"/>
        <v>0</v>
      </c>
      <c r="AI54" s="125"/>
      <c r="AJ54" s="113"/>
      <c r="AK54" s="113"/>
      <c r="AL54" s="113"/>
      <c r="AM54" s="113"/>
      <c r="AN54" s="113"/>
      <c r="AO54" s="113"/>
      <c r="AP54" s="113"/>
      <c r="AQ54" s="113"/>
      <c r="AR54" s="113"/>
      <c r="AS54" s="113"/>
      <c r="AT54" s="113"/>
      <c r="AU54" s="113"/>
      <c r="AV54" s="113"/>
      <c r="AW54" s="113"/>
      <c r="AX54" s="113"/>
      <c r="AY54" s="113"/>
      <c r="AZ54" s="113"/>
    </row>
    <row r="55" spans="1:52" s="114" customFormat="1" ht="15.75" customHeight="1" x14ac:dyDescent="0.25">
      <c r="A55" s="128" t="s">
        <v>76</v>
      </c>
      <c r="B55" s="123" t="str">
        <f>B30</f>
        <v>Các Sở, ban, ngành</v>
      </c>
      <c r="C55" s="110"/>
      <c r="D55" s="111">
        <f>D56+D57</f>
        <v>5940</v>
      </c>
      <c r="E55" s="47">
        <f t="shared" ref="E55:AH55" si="23">E56+E57</f>
        <v>0</v>
      </c>
      <c r="F55" s="111">
        <f t="shared" si="23"/>
        <v>0</v>
      </c>
      <c r="G55" s="112">
        <f t="shared" si="23"/>
        <v>3547</v>
      </c>
      <c r="H55" s="112">
        <f t="shared" si="23"/>
        <v>0</v>
      </c>
      <c r="I55" s="111">
        <f t="shared" si="23"/>
        <v>0</v>
      </c>
      <c r="J55" s="111">
        <f t="shared" si="23"/>
        <v>5400</v>
      </c>
      <c r="K55" s="47">
        <f t="shared" si="23"/>
        <v>2034</v>
      </c>
      <c r="L55" s="111">
        <f t="shared" si="23"/>
        <v>0</v>
      </c>
      <c r="M55" s="112">
        <f t="shared" si="23"/>
        <v>3224</v>
      </c>
      <c r="N55" s="112">
        <f t="shared" si="23"/>
        <v>0</v>
      </c>
      <c r="O55" s="111">
        <f t="shared" si="23"/>
        <v>0</v>
      </c>
      <c r="P55" s="111">
        <f t="shared" si="23"/>
        <v>540</v>
      </c>
      <c r="Q55" s="47">
        <f t="shared" si="23"/>
        <v>0</v>
      </c>
      <c r="R55" s="111">
        <f t="shared" si="23"/>
        <v>0</v>
      </c>
      <c r="S55" s="112">
        <f t="shared" si="23"/>
        <v>323</v>
      </c>
      <c r="T55" s="112">
        <f t="shared" si="23"/>
        <v>0</v>
      </c>
      <c r="U55" s="111">
        <f t="shared" si="23"/>
        <v>0</v>
      </c>
      <c r="V55" s="111">
        <f t="shared" si="23"/>
        <v>540</v>
      </c>
      <c r="W55" s="47">
        <f t="shared" si="23"/>
        <v>0</v>
      </c>
      <c r="X55" s="111">
        <f t="shared" si="23"/>
        <v>0</v>
      </c>
      <c r="Y55" s="112">
        <f t="shared" si="23"/>
        <v>76</v>
      </c>
      <c r="Z55" s="112">
        <f t="shared" si="23"/>
        <v>0</v>
      </c>
      <c r="AA55" s="111">
        <f t="shared" si="23"/>
        <v>0</v>
      </c>
      <c r="AB55" s="111">
        <f t="shared" si="23"/>
        <v>0</v>
      </c>
      <c r="AC55" s="47">
        <f t="shared" si="23"/>
        <v>0</v>
      </c>
      <c r="AD55" s="111">
        <f t="shared" si="23"/>
        <v>0</v>
      </c>
      <c r="AE55" s="112">
        <f t="shared" si="23"/>
        <v>247</v>
      </c>
      <c r="AF55" s="112">
        <f t="shared" si="23"/>
        <v>0</v>
      </c>
      <c r="AG55" s="111">
        <f t="shared" si="23"/>
        <v>0</v>
      </c>
      <c r="AH55" s="111">
        <f t="shared" si="23"/>
        <v>0</v>
      </c>
      <c r="AI55" s="125"/>
      <c r="AJ55" s="113"/>
      <c r="AK55" s="113"/>
      <c r="AL55" s="113"/>
      <c r="AM55" s="113"/>
      <c r="AN55" s="113"/>
      <c r="AO55" s="113"/>
      <c r="AP55" s="113"/>
      <c r="AQ55" s="113"/>
      <c r="AR55" s="113"/>
      <c r="AS55" s="113"/>
      <c r="AT55" s="113"/>
      <c r="AU55" s="113"/>
      <c r="AV55" s="113"/>
      <c r="AW55" s="113"/>
      <c r="AX55" s="113"/>
      <c r="AY55" s="113"/>
      <c r="AZ55" s="113"/>
    </row>
    <row r="56" spans="1:52" s="122" customFormat="1" ht="15.75" customHeight="1" x14ac:dyDescent="0.25">
      <c r="A56" s="129" t="s">
        <v>101</v>
      </c>
      <c r="B56" s="124" t="s">
        <v>111</v>
      </c>
      <c r="C56" s="120"/>
      <c r="D56" s="121">
        <f t="shared" si="16"/>
        <v>0</v>
      </c>
      <c r="E56" s="53"/>
      <c r="F56" s="134"/>
      <c r="G56" s="93"/>
      <c r="H56" s="93"/>
      <c r="I56" s="134"/>
      <c r="K56" s="53"/>
      <c r="L56" s="134"/>
      <c r="M56" s="93"/>
      <c r="N56" s="93"/>
      <c r="O56" s="134"/>
      <c r="P56" s="121">
        <f t="shared" si="11"/>
        <v>0</v>
      </c>
      <c r="Q56" s="53"/>
      <c r="R56" s="134"/>
      <c r="S56" s="93"/>
      <c r="T56" s="93"/>
      <c r="U56" s="134"/>
      <c r="W56" s="53"/>
      <c r="X56" s="134"/>
      <c r="Y56" s="93"/>
      <c r="Z56" s="93"/>
      <c r="AA56" s="134"/>
      <c r="AC56" s="53"/>
      <c r="AD56" s="134"/>
      <c r="AE56" s="93"/>
      <c r="AF56" s="93"/>
      <c r="AG56" s="134"/>
      <c r="AH56" s="134"/>
      <c r="AI56" s="134"/>
      <c r="AJ56" s="99"/>
      <c r="AK56" s="99"/>
      <c r="AL56" s="99"/>
      <c r="AM56" s="99"/>
      <c r="AN56" s="99"/>
      <c r="AO56" s="99"/>
      <c r="AP56" s="99"/>
      <c r="AQ56" s="99"/>
      <c r="AR56" s="99"/>
      <c r="AS56" s="99"/>
      <c r="AT56" s="99"/>
      <c r="AU56" s="99"/>
      <c r="AV56" s="99"/>
      <c r="AW56" s="99"/>
      <c r="AX56" s="99"/>
      <c r="AY56" s="99"/>
      <c r="AZ56" s="99"/>
    </row>
    <row r="57" spans="1:52" s="210" customFormat="1" ht="15.75" customHeight="1" x14ac:dyDescent="0.25">
      <c r="A57" s="198" t="s">
        <v>170</v>
      </c>
      <c r="B57" s="199" t="s">
        <v>102</v>
      </c>
      <c r="C57" s="207"/>
      <c r="D57" s="208">
        <f t="shared" si="16"/>
        <v>5940</v>
      </c>
      <c r="E57" s="204"/>
      <c r="F57" s="204"/>
      <c r="G57" s="209">
        <f>M57+S57</f>
        <v>3547</v>
      </c>
      <c r="H57" s="209"/>
      <c r="I57" s="204"/>
      <c r="J57" s="210">
        <v>5400</v>
      </c>
      <c r="K57" s="204">
        <v>2034</v>
      </c>
      <c r="L57" s="204"/>
      <c r="M57" s="209">
        <f>N59+N60</f>
        <v>3224</v>
      </c>
      <c r="N57" s="209"/>
      <c r="O57" s="204"/>
      <c r="P57" s="208">
        <f t="shared" si="11"/>
        <v>540</v>
      </c>
      <c r="Q57" s="204"/>
      <c r="R57" s="204"/>
      <c r="S57" s="209">
        <f>T59+T60</f>
        <v>323</v>
      </c>
      <c r="T57" s="209"/>
      <c r="U57" s="204"/>
      <c r="V57" s="210">
        <v>540</v>
      </c>
      <c r="W57" s="204"/>
      <c r="X57" s="204"/>
      <c r="Y57" s="209">
        <f>Z59+Z60</f>
        <v>76</v>
      </c>
      <c r="Z57" s="209"/>
      <c r="AA57" s="204"/>
      <c r="AC57" s="204"/>
      <c r="AD57" s="204"/>
      <c r="AE57" s="209">
        <f>AF59+AF60</f>
        <v>247</v>
      </c>
      <c r="AF57" s="209"/>
      <c r="AG57" s="204"/>
      <c r="AH57" s="204"/>
      <c r="AI57" s="204"/>
      <c r="AJ57" s="211"/>
      <c r="AK57" s="211"/>
      <c r="AL57" s="211"/>
      <c r="AM57" s="211"/>
      <c r="AN57" s="211"/>
      <c r="AO57" s="211"/>
      <c r="AP57" s="211"/>
      <c r="AQ57" s="211"/>
      <c r="AR57" s="211"/>
      <c r="AS57" s="211"/>
      <c r="AT57" s="211"/>
      <c r="AU57" s="211"/>
      <c r="AV57" s="211"/>
      <c r="AW57" s="211"/>
      <c r="AX57" s="211"/>
      <c r="AY57" s="211"/>
      <c r="AZ57" s="211"/>
    </row>
    <row r="58" spans="1:52" s="114" customFormat="1" ht="15.75" customHeight="1" x14ac:dyDescent="0.25">
      <c r="A58" s="128" t="s">
        <v>76</v>
      </c>
      <c r="B58" s="123" t="str">
        <f>B32</f>
        <v>Phân cấp cho cấp huyện</v>
      </c>
      <c r="C58" s="110"/>
      <c r="D58" s="111">
        <f>SUM(D59:D66)</f>
        <v>12009</v>
      </c>
      <c r="E58" s="47">
        <f t="shared" ref="E58:AH58" si="24">SUM(E59:E66)</f>
        <v>0</v>
      </c>
      <c r="F58" s="111">
        <f t="shared" si="24"/>
        <v>3547</v>
      </c>
      <c r="G58" s="112">
        <f t="shared" si="24"/>
        <v>0</v>
      </c>
      <c r="H58" s="112">
        <f t="shared" si="24"/>
        <v>4361</v>
      </c>
      <c r="I58" s="111">
        <f t="shared" si="24"/>
        <v>0</v>
      </c>
      <c r="J58" s="111">
        <f t="shared" si="24"/>
        <v>10917</v>
      </c>
      <c r="K58" s="47">
        <f t="shared" si="24"/>
        <v>896</v>
      </c>
      <c r="L58" s="111">
        <f t="shared" si="24"/>
        <v>3224</v>
      </c>
      <c r="M58" s="112">
        <f t="shared" si="24"/>
        <v>0</v>
      </c>
      <c r="N58" s="112">
        <f t="shared" si="24"/>
        <v>3964</v>
      </c>
      <c r="O58" s="111">
        <f t="shared" si="24"/>
        <v>0</v>
      </c>
      <c r="P58" s="111">
        <f t="shared" si="24"/>
        <v>1092</v>
      </c>
      <c r="Q58" s="47">
        <f t="shared" si="24"/>
        <v>73</v>
      </c>
      <c r="R58" s="111">
        <f t="shared" si="24"/>
        <v>323</v>
      </c>
      <c r="S58" s="112">
        <f t="shared" si="24"/>
        <v>0</v>
      </c>
      <c r="T58" s="112">
        <f t="shared" si="24"/>
        <v>397</v>
      </c>
      <c r="U58" s="111">
        <f t="shared" si="24"/>
        <v>0</v>
      </c>
      <c r="V58" s="111">
        <f t="shared" si="24"/>
        <v>415</v>
      </c>
      <c r="W58" s="47">
        <f t="shared" si="24"/>
        <v>0</v>
      </c>
      <c r="X58" s="111">
        <f t="shared" si="24"/>
        <v>76</v>
      </c>
      <c r="Y58" s="112">
        <f t="shared" si="24"/>
        <v>0</v>
      </c>
      <c r="Z58" s="112">
        <f t="shared" si="24"/>
        <v>128</v>
      </c>
      <c r="AA58" s="111">
        <f t="shared" si="24"/>
        <v>0</v>
      </c>
      <c r="AB58" s="111">
        <f t="shared" si="24"/>
        <v>677</v>
      </c>
      <c r="AC58" s="47">
        <f t="shared" si="24"/>
        <v>0</v>
      </c>
      <c r="AD58" s="111">
        <f t="shared" si="24"/>
        <v>247</v>
      </c>
      <c r="AE58" s="112">
        <f t="shared" si="24"/>
        <v>0</v>
      </c>
      <c r="AF58" s="112">
        <f t="shared" si="24"/>
        <v>269</v>
      </c>
      <c r="AG58" s="111">
        <f t="shared" si="24"/>
        <v>0</v>
      </c>
      <c r="AH58" s="111">
        <f t="shared" si="24"/>
        <v>0</v>
      </c>
      <c r="AI58" s="125"/>
      <c r="AJ58" s="113"/>
      <c r="AK58" s="113"/>
      <c r="AL58" s="113"/>
      <c r="AM58" s="113"/>
      <c r="AN58" s="113"/>
      <c r="AO58" s="113"/>
      <c r="AP58" s="113"/>
      <c r="AQ58" s="113"/>
      <c r="AR58" s="113"/>
      <c r="AS58" s="113"/>
      <c r="AT58" s="113"/>
      <c r="AU58" s="113"/>
      <c r="AV58" s="113"/>
      <c r="AW58" s="113"/>
      <c r="AX58" s="113"/>
      <c r="AY58" s="113"/>
      <c r="AZ58" s="113"/>
    </row>
    <row r="59" spans="1:52" s="95" customFormat="1" ht="25.5" customHeight="1" x14ac:dyDescent="0.25">
      <c r="A59" s="90" t="s">
        <v>101</v>
      </c>
      <c r="B59" s="91" t="s">
        <v>103</v>
      </c>
      <c r="C59" s="92"/>
      <c r="D59" s="26">
        <f t="shared" ref="D59" si="25">J59+P59</f>
        <v>2771</v>
      </c>
      <c r="E59" s="50">
        <v>0</v>
      </c>
      <c r="F59" s="93">
        <f>D59</f>
        <v>2771</v>
      </c>
      <c r="G59" s="93"/>
      <c r="H59" s="93">
        <f>D59</f>
        <v>2771</v>
      </c>
      <c r="I59" s="93">
        <v>0</v>
      </c>
      <c r="J59" s="95">
        <v>2519</v>
      </c>
      <c r="K59" s="50">
        <v>0</v>
      </c>
      <c r="L59" s="93">
        <f>J59</f>
        <v>2519</v>
      </c>
      <c r="M59" s="93"/>
      <c r="N59" s="93">
        <f>L59</f>
        <v>2519</v>
      </c>
      <c r="O59" s="93">
        <v>0</v>
      </c>
      <c r="P59" s="26">
        <f t="shared" ref="P59:U60" si="26">V59+AB59</f>
        <v>252</v>
      </c>
      <c r="Q59" s="50">
        <v>0</v>
      </c>
      <c r="R59" s="93">
        <f>P59</f>
        <v>252</v>
      </c>
      <c r="S59" s="93"/>
      <c r="T59" s="93">
        <f>R59</f>
        <v>252</v>
      </c>
      <c r="U59" s="93">
        <v>0</v>
      </c>
      <c r="V59" s="95">
        <v>76</v>
      </c>
      <c r="W59" s="50">
        <v>0</v>
      </c>
      <c r="X59" s="93">
        <f>V59</f>
        <v>76</v>
      </c>
      <c r="Y59" s="93"/>
      <c r="Z59" s="93">
        <f>X59</f>
        <v>76</v>
      </c>
      <c r="AA59" s="93">
        <v>0</v>
      </c>
      <c r="AB59" s="95">
        <v>176</v>
      </c>
      <c r="AC59" s="50">
        <v>0</v>
      </c>
      <c r="AD59" s="93">
        <f>AB59</f>
        <v>176</v>
      </c>
      <c r="AE59" s="93"/>
      <c r="AF59" s="93">
        <f>AD59</f>
        <v>176</v>
      </c>
      <c r="AG59" s="93">
        <v>0</v>
      </c>
      <c r="AH59" s="93" t="s">
        <v>144</v>
      </c>
      <c r="AI59" s="93"/>
      <c r="AJ59" s="94"/>
      <c r="AK59" s="94"/>
      <c r="AL59" s="94"/>
      <c r="AM59" s="94"/>
      <c r="AN59" s="94"/>
      <c r="AO59" s="94"/>
      <c r="AP59" s="94"/>
      <c r="AQ59" s="94"/>
      <c r="AR59" s="94"/>
      <c r="AS59" s="94"/>
      <c r="AT59" s="94"/>
      <c r="AU59" s="94"/>
      <c r="AV59" s="94"/>
      <c r="AW59" s="94"/>
      <c r="AX59" s="94"/>
      <c r="AY59" s="94"/>
      <c r="AZ59" s="94"/>
    </row>
    <row r="60" spans="1:52" s="95" customFormat="1" ht="15.75" customHeight="1" x14ac:dyDescent="0.2">
      <c r="A60" s="90" t="s">
        <v>104</v>
      </c>
      <c r="B60" s="135" t="s">
        <v>79</v>
      </c>
      <c r="C60" s="92"/>
      <c r="D60" s="26">
        <f>J60+P60</f>
        <v>776</v>
      </c>
      <c r="E60" s="56">
        <f t="shared" ref="E60:H60" si="27">K60+Q60</f>
        <v>0</v>
      </c>
      <c r="F60" s="26">
        <f t="shared" si="27"/>
        <v>776</v>
      </c>
      <c r="G60" s="93">
        <f t="shared" si="27"/>
        <v>0</v>
      </c>
      <c r="H60" s="93">
        <f t="shared" si="27"/>
        <v>776</v>
      </c>
      <c r="I60" s="93"/>
      <c r="J60" s="95">
        <v>705</v>
      </c>
      <c r="K60" s="50"/>
      <c r="L60" s="26">
        <f t="shared" ref="L60" si="28">J60-K60</f>
        <v>705</v>
      </c>
      <c r="M60" s="93"/>
      <c r="N60" s="93">
        <v>705</v>
      </c>
      <c r="O60" s="93"/>
      <c r="P60" s="26">
        <f t="shared" si="26"/>
        <v>71</v>
      </c>
      <c r="Q60" s="56">
        <f t="shared" si="26"/>
        <v>0</v>
      </c>
      <c r="R60" s="26">
        <f t="shared" si="26"/>
        <v>71</v>
      </c>
      <c r="S60" s="93">
        <f t="shared" si="26"/>
        <v>0</v>
      </c>
      <c r="T60" s="93">
        <f t="shared" si="26"/>
        <v>71</v>
      </c>
      <c r="U60" s="93">
        <f t="shared" si="26"/>
        <v>0</v>
      </c>
      <c r="W60" s="50"/>
      <c r="X60" s="93"/>
      <c r="Y60" s="93"/>
      <c r="Z60" s="93"/>
      <c r="AA60" s="93"/>
      <c r="AB60" s="95">
        <v>71</v>
      </c>
      <c r="AC60" s="50"/>
      <c r="AD60" s="26">
        <f t="shared" ref="AD60" si="29">AB60-AC60</f>
        <v>71</v>
      </c>
      <c r="AE60" s="93"/>
      <c r="AF60" s="93">
        <v>71</v>
      </c>
      <c r="AG60" s="93"/>
      <c r="AH60" s="93"/>
      <c r="AI60" s="93"/>
      <c r="AJ60" s="94"/>
      <c r="AK60" s="94"/>
      <c r="AL60" s="94"/>
      <c r="AM60" s="94"/>
      <c r="AN60" s="94"/>
      <c r="AO60" s="94"/>
      <c r="AP60" s="94"/>
      <c r="AQ60" s="94"/>
      <c r="AR60" s="94"/>
      <c r="AS60" s="94"/>
      <c r="AT60" s="94"/>
      <c r="AU60" s="94"/>
      <c r="AV60" s="94"/>
      <c r="AW60" s="94"/>
      <c r="AX60" s="94"/>
      <c r="AY60" s="94"/>
      <c r="AZ60" s="94"/>
    </row>
    <row r="61" spans="1:52" s="122" customFormat="1" ht="15.75" customHeight="1" x14ac:dyDescent="0.2">
      <c r="A61" s="129" t="s">
        <v>105</v>
      </c>
      <c r="B61" s="131" t="s">
        <v>80</v>
      </c>
      <c r="C61" s="120"/>
      <c r="D61" s="121">
        <f t="shared" si="16"/>
        <v>767</v>
      </c>
      <c r="E61" s="53"/>
      <c r="F61" s="134"/>
      <c r="G61" s="93"/>
      <c r="H61" s="93"/>
      <c r="I61" s="134"/>
      <c r="J61" s="122">
        <v>697</v>
      </c>
      <c r="K61" s="53"/>
      <c r="L61" s="134"/>
      <c r="M61" s="93"/>
      <c r="N61" s="93"/>
      <c r="O61" s="134"/>
      <c r="P61" s="121">
        <f t="shared" si="11"/>
        <v>70</v>
      </c>
      <c r="Q61" s="53"/>
      <c r="R61" s="134"/>
      <c r="S61" s="93"/>
      <c r="T61" s="93"/>
      <c r="U61" s="134"/>
      <c r="W61" s="53"/>
      <c r="X61" s="134"/>
      <c r="Y61" s="93"/>
      <c r="Z61" s="93"/>
      <c r="AA61" s="134"/>
      <c r="AB61" s="122">
        <v>70</v>
      </c>
      <c r="AC61" s="53"/>
      <c r="AD61" s="134"/>
      <c r="AE61" s="93"/>
      <c r="AF61" s="93"/>
      <c r="AG61" s="134"/>
      <c r="AH61" s="134"/>
      <c r="AI61" s="134"/>
      <c r="AJ61" s="99"/>
      <c r="AK61" s="99"/>
      <c r="AL61" s="99"/>
      <c r="AM61" s="99"/>
      <c r="AN61" s="99"/>
      <c r="AO61" s="99"/>
      <c r="AP61" s="99"/>
      <c r="AQ61" s="99"/>
      <c r="AR61" s="99"/>
      <c r="AS61" s="99"/>
      <c r="AT61" s="99"/>
      <c r="AU61" s="99"/>
      <c r="AV61" s="99"/>
      <c r="AW61" s="99"/>
      <c r="AX61" s="99"/>
      <c r="AY61" s="99"/>
      <c r="AZ61" s="99"/>
    </row>
    <row r="62" spans="1:52" s="122" customFormat="1" ht="15.75" customHeight="1" x14ac:dyDescent="0.2">
      <c r="A62" s="129" t="s">
        <v>106</v>
      </c>
      <c r="B62" s="131" t="s">
        <v>81</v>
      </c>
      <c r="C62" s="120"/>
      <c r="D62" s="121">
        <f t="shared" si="16"/>
        <v>2757</v>
      </c>
      <c r="E62" s="53"/>
      <c r="F62" s="134"/>
      <c r="G62" s="93"/>
      <c r="H62" s="93"/>
      <c r="I62" s="134"/>
      <c r="J62" s="122">
        <v>2507</v>
      </c>
      <c r="K62" s="53">
        <v>171</v>
      </c>
      <c r="L62" s="134"/>
      <c r="M62" s="93"/>
      <c r="N62" s="93"/>
      <c r="O62" s="134"/>
      <c r="P62" s="121">
        <f t="shared" si="11"/>
        <v>250</v>
      </c>
      <c r="Q62" s="53"/>
      <c r="R62" s="134"/>
      <c r="S62" s="93"/>
      <c r="T62" s="93"/>
      <c r="U62" s="134"/>
      <c r="V62" s="122">
        <v>75</v>
      </c>
      <c r="W62" s="53"/>
      <c r="X62" s="134"/>
      <c r="Y62" s="93"/>
      <c r="Z62" s="93"/>
      <c r="AA62" s="134"/>
      <c r="AB62" s="122">
        <v>175</v>
      </c>
      <c r="AC62" s="53"/>
      <c r="AD62" s="134"/>
      <c r="AE62" s="93"/>
      <c r="AF62" s="93"/>
      <c r="AG62" s="134"/>
      <c r="AH62" s="134"/>
      <c r="AI62" s="134"/>
      <c r="AJ62" s="99"/>
      <c r="AK62" s="99"/>
      <c r="AL62" s="99"/>
      <c r="AM62" s="99"/>
      <c r="AN62" s="99"/>
      <c r="AO62" s="99"/>
      <c r="AP62" s="99"/>
      <c r="AQ62" s="99"/>
      <c r="AR62" s="99"/>
      <c r="AS62" s="99"/>
      <c r="AT62" s="99"/>
      <c r="AU62" s="99"/>
      <c r="AV62" s="99"/>
      <c r="AW62" s="99"/>
      <c r="AX62" s="99"/>
      <c r="AY62" s="99"/>
      <c r="AZ62" s="99"/>
    </row>
    <row r="63" spans="1:52" s="122" customFormat="1" ht="15.75" customHeight="1" x14ac:dyDescent="0.25">
      <c r="A63" s="129" t="s">
        <v>107</v>
      </c>
      <c r="B63" s="127" t="s">
        <v>114</v>
      </c>
      <c r="C63" s="120"/>
      <c r="D63" s="121">
        <f t="shared" si="16"/>
        <v>798</v>
      </c>
      <c r="E63" s="53"/>
      <c r="F63" s="134"/>
      <c r="G63" s="93"/>
      <c r="H63" s="93"/>
      <c r="I63" s="134"/>
      <c r="J63" s="122">
        <v>725</v>
      </c>
      <c r="K63" s="53">
        <v>725</v>
      </c>
      <c r="L63" s="134"/>
      <c r="M63" s="93"/>
      <c r="N63" s="93"/>
      <c r="O63" s="134"/>
      <c r="P63" s="121">
        <f t="shared" si="11"/>
        <v>73</v>
      </c>
      <c r="Q63" s="53">
        <v>73</v>
      </c>
      <c r="R63" s="134"/>
      <c r="S63" s="93"/>
      <c r="T63" s="93"/>
      <c r="U63" s="134"/>
      <c r="W63" s="53"/>
      <c r="X63" s="134"/>
      <c r="Y63" s="93"/>
      <c r="Z63" s="93"/>
      <c r="AA63" s="134"/>
      <c r="AB63" s="122">
        <v>73</v>
      </c>
      <c r="AC63" s="53"/>
      <c r="AD63" s="134"/>
      <c r="AE63" s="93"/>
      <c r="AF63" s="93"/>
      <c r="AG63" s="134"/>
      <c r="AH63" s="134"/>
      <c r="AI63" s="134"/>
      <c r="AJ63" s="99"/>
      <c r="AK63" s="99"/>
      <c r="AL63" s="99"/>
      <c r="AM63" s="99"/>
      <c r="AN63" s="99"/>
      <c r="AO63" s="99"/>
      <c r="AP63" s="99"/>
      <c r="AQ63" s="99"/>
      <c r="AR63" s="99"/>
      <c r="AS63" s="99"/>
      <c r="AT63" s="99"/>
      <c r="AU63" s="99"/>
      <c r="AV63" s="99"/>
      <c r="AW63" s="99"/>
      <c r="AX63" s="99"/>
      <c r="AY63" s="99"/>
      <c r="AZ63" s="99"/>
    </row>
    <row r="64" spans="1:52" s="122" customFormat="1" ht="15.75" customHeight="1" x14ac:dyDescent="0.2">
      <c r="A64" s="129" t="s">
        <v>108</v>
      </c>
      <c r="B64" s="119" t="s">
        <v>82</v>
      </c>
      <c r="C64" s="120"/>
      <c r="D64" s="121">
        <f t="shared" si="16"/>
        <v>814</v>
      </c>
      <c r="E64" s="53"/>
      <c r="F64" s="134"/>
      <c r="G64" s="93"/>
      <c r="H64" s="93">
        <f>N64+T64</f>
        <v>814</v>
      </c>
      <c r="I64" s="134"/>
      <c r="J64" s="122">
        <v>740</v>
      </c>
      <c r="K64" s="53"/>
      <c r="L64" s="134"/>
      <c r="M64" s="93"/>
      <c r="N64" s="93">
        <v>740</v>
      </c>
      <c r="O64" s="134"/>
      <c r="P64" s="121">
        <f t="shared" si="11"/>
        <v>74</v>
      </c>
      <c r="Q64" s="53"/>
      <c r="R64" s="134"/>
      <c r="S64" s="93"/>
      <c r="T64" s="93">
        <f>Z64+AF64</f>
        <v>74</v>
      </c>
      <c r="U64" s="134"/>
      <c r="V64" s="122">
        <v>52</v>
      </c>
      <c r="W64" s="53"/>
      <c r="X64" s="134"/>
      <c r="Y64" s="93"/>
      <c r="Z64" s="93">
        <v>52</v>
      </c>
      <c r="AA64" s="134"/>
      <c r="AB64" s="122">
        <v>22</v>
      </c>
      <c r="AC64" s="53"/>
      <c r="AD64" s="134"/>
      <c r="AE64" s="93"/>
      <c r="AF64" s="93">
        <v>22</v>
      </c>
      <c r="AG64" s="134"/>
      <c r="AH64" s="134"/>
      <c r="AI64" s="134"/>
      <c r="AJ64" s="99"/>
      <c r="AK64" s="99"/>
      <c r="AL64" s="99"/>
      <c r="AM64" s="99"/>
      <c r="AN64" s="99"/>
      <c r="AO64" s="99"/>
      <c r="AP64" s="99"/>
      <c r="AQ64" s="99"/>
      <c r="AR64" s="99"/>
      <c r="AS64" s="99"/>
      <c r="AT64" s="99"/>
      <c r="AU64" s="99"/>
      <c r="AV64" s="99"/>
      <c r="AW64" s="99"/>
      <c r="AX64" s="99"/>
      <c r="AY64" s="99"/>
      <c r="AZ64" s="99"/>
    </row>
    <row r="65" spans="1:52" s="122" customFormat="1" ht="15.75" customHeight="1" x14ac:dyDescent="0.2">
      <c r="A65" s="129" t="s">
        <v>109</v>
      </c>
      <c r="B65" s="119" t="s">
        <v>83</v>
      </c>
      <c r="C65" s="120"/>
      <c r="D65" s="121">
        <f t="shared" si="16"/>
        <v>3326</v>
      </c>
      <c r="E65" s="53"/>
      <c r="F65" s="134"/>
      <c r="G65" s="93"/>
      <c r="H65" s="93"/>
      <c r="I65" s="134"/>
      <c r="J65" s="122">
        <v>3024</v>
      </c>
      <c r="K65" s="53"/>
      <c r="L65" s="134"/>
      <c r="M65" s="93"/>
      <c r="N65" s="93"/>
      <c r="O65" s="134"/>
      <c r="P65" s="121">
        <f t="shared" si="11"/>
        <v>302</v>
      </c>
      <c r="Q65" s="53"/>
      <c r="R65" s="134"/>
      <c r="S65" s="93"/>
      <c r="T65" s="93"/>
      <c r="U65" s="134"/>
      <c r="V65" s="122">
        <v>212</v>
      </c>
      <c r="W65" s="53"/>
      <c r="X65" s="134"/>
      <c r="Y65" s="93"/>
      <c r="Z65" s="93"/>
      <c r="AA65" s="134"/>
      <c r="AB65" s="122">
        <v>90</v>
      </c>
      <c r="AC65" s="53"/>
      <c r="AD65" s="134"/>
      <c r="AE65" s="93"/>
      <c r="AF65" s="93"/>
      <c r="AG65" s="134"/>
      <c r="AH65" s="134"/>
      <c r="AI65" s="134"/>
      <c r="AJ65" s="99"/>
      <c r="AK65" s="99"/>
      <c r="AL65" s="99"/>
      <c r="AM65" s="99"/>
      <c r="AN65" s="99"/>
      <c r="AO65" s="99"/>
      <c r="AP65" s="99"/>
      <c r="AQ65" s="99"/>
      <c r="AR65" s="99"/>
      <c r="AS65" s="99"/>
      <c r="AT65" s="99"/>
      <c r="AU65" s="99"/>
      <c r="AV65" s="99"/>
      <c r="AW65" s="99"/>
      <c r="AX65" s="99"/>
      <c r="AY65" s="99"/>
      <c r="AZ65" s="99"/>
    </row>
    <row r="66" spans="1:52" s="122" customFormat="1" ht="15.75" customHeight="1" x14ac:dyDescent="0.2">
      <c r="A66" s="129" t="s">
        <v>113</v>
      </c>
      <c r="B66" s="132" t="str">
        <f>B40</f>
        <v>UBND thành phố Gia Nghĩa</v>
      </c>
      <c r="C66" s="120"/>
      <c r="D66" s="121">
        <f t="shared" si="16"/>
        <v>0</v>
      </c>
      <c r="E66" s="53"/>
      <c r="F66" s="134"/>
      <c r="G66" s="93"/>
      <c r="H66" s="93"/>
      <c r="I66" s="134"/>
      <c r="K66" s="53"/>
      <c r="L66" s="134"/>
      <c r="M66" s="93"/>
      <c r="N66" s="93"/>
      <c r="O66" s="134"/>
      <c r="P66" s="121">
        <f t="shared" si="11"/>
        <v>0</v>
      </c>
      <c r="Q66" s="53"/>
      <c r="R66" s="134"/>
      <c r="S66" s="93"/>
      <c r="T66" s="93"/>
      <c r="U66" s="134"/>
      <c r="W66" s="53"/>
      <c r="X66" s="134"/>
      <c r="Y66" s="93"/>
      <c r="Z66" s="93"/>
      <c r="AA66" s="134"/>
      <c r="AC66" s="53"/>
      <c r="AD66" s="134"/>
      <c r="AE66" s="93"/>
      <c r="AF66" s="93"/>
      <c r="AG66" s="134"/>
      <c r="AH66" s="134"/>
      <c r="AI66" s="134"/>
      <c r="AJ66" s="99"/>
      <c r="AK66" s="99"/>
      <c r="AL66" s="99"/>
      <c r="AM66" s="99"/>
      <c r="AN66" s="99"/>
      <c r="AO66" s="99"/>
      <c r="AP66" s="99"/>
      <c r="AQ66" s="99"/>
      <c r="AR66" s="99"/>
      <c r="AS66" s="99"/>
      <c r="AT66" s="99"/>
      <c r="AU66" s="99"/>
      <c r="AV66" s="99"/>
      <c r="AW66" s="99"/>
      <c r="AX66" s="99"/>
      <c r="AY66" s="99"/>
      <c r="AZ66" s="99"/>
    </row>
    <row r="67" spans="1:52" s="114" customFormat="1" ht="34.5" customHeight="1" x14ac:dyDescent="0.25">
      <c r="A67" s="133">
        <v>2</v>
      </c>
      <c r="B67" s="116" t="s">
        <v>123</v>
      </c>
      <c r="C67" s="110"/>
      <c r="D67" s="111">
        <f>D68+D70</f>
        <v>0</v>
      </c>
      <c r="E67" s="47">
        <f t="shared" ref="E67:AI67" si="30">E68+E70</f>
        <v>0</v>
      </c>
      <c r="F67" s="111">
        <f t="shared" si="30"/>
        <v>0</v>
      </c>
      <c r="G67" s="112">
        <f t="shared" si="30"/>
        <v>0</v>
      </c>
      <c r="H67" s="112">
        <f t="shared" si="30"/>
        <v>0</v>
      </c>
      <c r="I67" s="111">
        <f t="shared" si="30"/>
        <v>0</v>
      </c>
      <c r="J67" s="111">
        <f t="shared" si="30"/>
        <v>0</v>
      </c>
      <c r="K67" s="47">
        <f t="shared" si="30"/>
        <v>0</v>
      </c>
      <c r="L67" s="111">
        <f t="shared" si="30"/>
        <v>0</v>
      </c>
      <c r="M67" s="112">
        <f t="shared" si="30"/>
        <v>0</v>
      </c>
      <c r="N67" s="112">
        <f t="shared" si="30"/>
        <v>0</v>
      </c>
      <c r="O67" s="111">
        <f t="shared" si="30"/>
        <v>0</v>
      </c>
      <c r="P67" s="111">
        <f t="shared" si="30"/>
        <v>0</v>
      </c>
      <c r="Q67" s="47">
        <f t="shared" si="30"/>
        <v>0</v>
      </c>
      <c r="R67" s="111">
        <f t="shared" si="30"/>
        <v>0</v>
      </c>
      <c r="S67" s="112">
        <f t="shared" si="30"/>
        <v>0</v>
      </c>
      <c r="T67" s="112">
        <f t="shared" si="30"/>
        <v>0</v>
      </c>
      <c r="U67" s="111">
        <f t="shared" si="30"/>
        <v>0</v>
      </c>
      <c r="V67" s="111">
        <f t="shared" si="30"/>
        <v>0</v>
      </c>
      <c r="W67" s="47">
        <f t="shared" si="30"/>
        <v>0</v>
      </c>
      <c r="X67" s="111">
        <f t="shared" si="30"/>
        <v>0</v>
      </c>
      <c r="Y67" s="112">
        <f t="shared" si="30"/>
        <v>0</v>
      </c>
      <c r="Z67" s="112">
        <f t="shared" si="30"/>
        <v>0</v>
      </c>
      <c r="AA67" s="111">
        <f t="shared" si="30"/>
        <v>0</v>
      </c>
      <c r="AB67" s="111">
        <f t="shared" si="30"/>
        <v>0</v>
      </c>
      <c r="AC67" s="47">
        <f t="shared" si="30"/>
        <v>0</v>
      </c>
      <c r="AD67" s="111">
        <f t="shared" si="30"/>
        <v>0</v>
      </c>
      <c r="AE67" s="112">
        <f t="shared" si="30"/>
        <v>0</v>
      </c>
      <c r="AF67" s="112">
        <f t="shared" si="30"/>
        <v>0</v>
      </c>
      <c r="AG67" s="111">
        <f t="shared" si="30"/>
        <v>0</v>
      </c>
      <c r="AH67" s="111">
        <f t="shared" si="30"/>
        <v>0</v>
      </c>
      <c r="AI67" s="111">
        <f t="shared" si="30"/>
        <v>0</v>
      </c>
      <c r="AJ67" s="113"/>
      <c r="AK67" s="113"/>
      <c r="AL67" s="113"/>
      <c r="AM67" s="113"/>
      <c r="AN67" s="113"/>
      <c r="AO67" s="113"/>
      <c r="AP67" s="113"/>
      <c r="AQ67" s="113"/>
      <c r="AR67" s="113"/>
      <c r="AS67" s="113"/>
      <c r="AT67" s="113"/>
      <c r="AU67" s="113"/>
      <c r="AV67" s="113"/>
      <c r="AW67" s="113"/>
      <c r="AX67" s="113"/>
      <c r="AY67" s="113"/>
      <c r="AZ67" s="113"/>
    </row>
    <row r="68" spans="1:52" s="114" customFormat="1" ht="15.75" customHeight="1" x14ac:dyDescent="0.25">
      <c r="A68" s="128" t="s">
        <v>76</v>
      </c>
      <c r="B68" s="123" t="str">
        <f>B55</f>
        <v>Các Sở, ban, ngành</v>
      </c>
      <c r="C68" s="110"/>
      <c r="D68" s="111">
        <f>D69</f>
        <v>0</v>
      </c>
      <c r="E68" s="47">
        <f t="shared" ref="E68:AI68" si="31">E69</f>
        <v>0</v>
      </c>
      <c r="F68" s="111">
        <f t="shared" si="31"/>
        <v>0</v>
      </c>
      <c r="G68" s="112">
        <f t="shared" si="31"/>
        <v>0</v>
      </c>
      <c r="H68" s="112">
        <f t="shared" si="31"/>
        <v>0</v>
      </c>
      <c r="I68" s="111">
        <f t="shared" si="31"/>
        <v>0</v>
      </c>
      <c r="J68" s="111">
        <f t="shared" si="31"/>
        <v>0</v>
      </c>
      <c r="K68" s="47">
        <f t="shared" si="31"/>
        <v>0</v>
      </c>
      <c r="L68" s="111">
        <f t="shared" si="31"/>
        <v>0</v>
      </c>
      <c r="M68" s="112">
        <f t="shared" si="31"/>
        <v>0</v>
      </c>
      <c r="N68" s="112">
        <f t="shared" si="31"/>
        <v>0</v>
      </c>
      <c r="O68" s="111">
        <f t="shared" si="31"/>
        <v>0</v>
      </c>
      <c r="P68" s="111">
        <f t="shared" si="31"/>
        <v>0</v>
      </c>
      <c r="Q68" s="47">
        <f t="shared" si="31"/>
        <v>0</v>
      </c>
      <c r="R68" s="111">
        <f t="shared" si="31"/>
        <v>0</v>
      </c>
      <c r="S68" s="112">
        <f t="shared" si="31"/>
        <v>0</v>
      </c>
      <c r="T68" s="112">
        <f t="shared" si="31"/>
        <v>0</v>
      </c>
      <c r="U68" s="111">
        <f t="shared" si="31"/>
        <v>0</v>
      </c>
      <c r="V68" s="111">
        <f t="shared" si="31"/>
        <v>0</v>
      </c>
      <c r="W68" s="47">
        <f t="shared" si="31"/>
        <v>0</v>
      </c>
      <c r="X68" s="111">
        <f t="shared" si="31"/>
        <v>0</v>
      </c>
      <c r="Y68" s="112">
        <f t="shared" si="31"/>
        <v>0</v>
      </c>
      <c r="Z68" s="112">
        <f t="shared" si="31"/>
        <v>0</v>
      </c>
      <c r="AA68" s="111">
        <f t="shared" si="31"/>
        <v>0</v>
      </c>
      <c r="AB68" s="111">
        <f t="shared" si="31"/>
        <v>0</v>
      </c>
      <c r="AC68" s="47">
        <f t="shared" si="31"/>
        <v>0</v>
      </c>
      <c r="AD68" s="111">
        <f t="shared" si="31"/>
        <v>0</v>
      </c>
      <c r="AE68" s="112">
        <f t="shared" si="31"/>
        <v>0</v>
      </c>
      <c r="AF68" s="112">
        <f t="shared" si="31"/>
        <v>0</v>
      </c>
      <c r="AG68" s="111">
        <f t="shared" si="31"/>
        <v>0</v>
      </c>
      <c r="AH68" s="111">
        <f t="shared" si="31"/>
        <v>0</v>
      </c>
      <c r="AI68" s="111">
        <f t="shared" si="31"/>
        <v>0</v>
      </c>
      <c r="AJ68" s="113"/>
      <c r="AK68" s="113"/>
      <c r="AL68" s="113"/>
      <c r="AM68" s="113"/>
      <c r="AN68" s="113"/>
      <c r="AO68" s="113"/>
      <c r="AP68" s="113"/>
      <c r="AQ68" s="113"/>
      <c r="AR68" s="113"/>
      <c r="AS68" s="113"/>
      <c r="AT68" s="113"/>
      <c r="AU68" s="113"/>
      <c r="AV68" s="113"/>
      <c r="AW68" s="113"/>
      <c r="AX68" s="113"/>
      <c r="AY68" s="113"/>
      <c r="AZ68" s="113"/>
    </row>
    <row r="69" spans="1:52" s="114" customFormat="1" ht="15.75" customHeight="1" x14ac:dyDescent="0.25">
      <c r="A69" s="129" t="s">
        <v>101</v>
      </c>
      <c r="B69" s="124" t="s">
        <v>111</v>
      </c>
      <c r="C69" s="110"/>
      <c r="D69" s="111">
        <f t="shared" si="16"/>
        <v>0</v>
      </c>
      <c r="E69" s="51"/>
      <c r="F69" s="125"/>
      <c r="G69" s="126"/>
      <c r="H69" s="126"/>
      <c r="I69" s="125"/>
      <c r="J69" s="122"/>
      <c r="K69" s="51"/>
      <c r="L69" s="125"/>
      <c r="M69" s="126"/>
      <c r="N69" s="126"/>
      <c r="O69" s="125"/>
      <c r="P69" s="111">
        <f t="shared" si="11"/>
        <v>0</v>
      </c>
      <c r="Q69" s="51"/>
      <c r="R69" s="125"/>
      <c r="S69" s="126"/>
      <c r="T69" s="126"/>
      <c r="U69" s="125"/>
      <c r="V69" s="122"/>
      <c r="W69" s="51"/>
      <c r="X69" s="125"/>
      <c r="Y69" s="126"/>
      <c r="Z69" s="126"/>
      <c r="AA69" s="125"/>
      <c r="AB69" s="122"/>
      <c r="AC69" s="51"/>
      <c r="AD69" s="125"/>
      <c r="AE69" s="126"/>
      <c r="AF69" s="126"/>
      <c r="AG69" s="125"/>
      <c r="AH69" s="125"/>
      <c r="AI69" s="125"/>
      <c r="AJ69" s="113"/>
      <c r="AK69" s="113"/>
      <c r="AL69" s="113"/>
      <c r="AM69" s="113"/>
      <c r="AN69" s="113"/>
      <c r="AO69" s="113"/>
      <c r="AP69" s="113"/>
      <c r="AQ69" s="113"/>
      <c r="AR69" s="113"/>
      <c r="AS69" s="113"/>
      <c r="AT69" s="113"/>
      <c r="AU69" s="113"/>
      <c r="AV69" s="113"/>
      <c r="AW69" s="113"/>
      <c r="AX69" s="113"/>
      <c r="AY69" s="113"/>
      <c r="AZ69" s="113"/>
    </row>
    <row r="70" spans="1:52" s="114" customFormat="1" ht="15.75" customHeight="1" x14ac:dyDescent="0.25">
      <c r="A70" s="128" t="s">
        <v>76</v>
      </c>
      <c r="B70" s="123" t="str">
        <f>B58</f>
        <v>Phân cấp cho cấp huyện</v>
      </c>
      <c r="C70" s="110"/>
      <c r="D70" s="111">
        <f>SUM(D71:D78)</f>
        <v>0</v>
      </c>
      <c r="E70" s="47">
        <f t="shared" ref="E70:AH70" si="32">SUM(E71:E78)</f>
        <v>0</v>
      </c>
      <c r="F70" s="111">
        <f t="shared" si="32"/>
        <v>0</v>
      </c>
      <c r="G70" s="112">
        <f t="shared" si="32"/>
        <v>0</v>
      </c>
      <c r="H70" s="112">
        <f t="shared" si="32"/>
        <v>0</v>
      </c>
      <c r="I70" s="111">
        <f t="shared" si="32"/>
        <v>0</v>
      </c>
      <c r="J70" s="111">
        <f t="shared" si="32"/>
        <v>0</v>
      </c>
      <c r="K70" s="47">
        <f t="shared" si="32"/>
        <v>0</v>
      </c>
      <c r="L70" s="111">
        <f t="shared" si="32"/>
        <v>0</v>
      </c>
      <c r="M70" s="112">
        <f t="shared" si="32"/>
        <v>0</v>
      </c>
      <c r="N70" s="112">
        <f t="shared" si="32"/>
        <v>0</v>
      </c>
      <c r="O70" s="111">
        <f t="shared" si="32"/>
        <v>0</v>
      </c>
      <c r="P70" s="111">
        <f t="shared" si="32"/>
        <v>0</v>
      </c>
      <c r="Q70" s="47">
        <f t="shared" si="32"/>
        <v>0</v>
      </c>
      <c r="R70" s="111">
        <f t="shared" si="32"/>
        <v>0</v>
      </c>
      <c r="S70" s="112">
        <f t="shared" si="32"/>
        <v>0</v>
      </c>
      <c r="T70" s="112">
        <f t="shared" si="32"/>
        <v>0</v>
      </c>
      <c r="U70" s="111">
        <f t="shared" si="32"/>
        <v>0</v>
      </c>
      <c r="V70" s="111">
        <f t="shared" si="32"/>
        <v>0</v>
      </c>
      <c r="W70" s="47">
        <f t="shared" si="32"/>
        <v>0</v>
      </c>
      <c r="X70" s="111">
        <f t="shared" si="32"/>
        <v>0</v>
      </c>
      <c r="Y70" s="112">
        <f t="shared" si="32"/>
        <v>0</v>
      </c>
      <c r="Z70" s="112">
        <f t="shared" si="32"/>
        <v>0</v>
      </c>
      <c r="AA70" s="111">
        <f t="shared" si="32"/>
        <v>0</v>
      </c>
      <c r="AB70" s="111">
        <f t="shared" si="32"/>
        <v>0</v>
      </c>
      <c r="AC70" s="47">
        <f t="shared" si="32"/>
        <v>0</v>
      </c>
      <c r="AD70" s="111">
        <f t="shared" si="32"/>
        <v>0</v>
      </c>
      <c r="AE70" s="112">
        <f t="shared" si="32"/>
        <v>0</v>
      </c>
      <c r="AF70" s="112">
        <f t="shared" si="32"/>
        <v>0</v>
      </c>
      <c r="AG70" s="111">
        <f t="shared" si="32"/>
        <v>0</v>
      </c>
      <c r="AH70" s="111">
        <f t="shared" si="32"/>
        <v>0</v>
      </c>
      <c r="AI70" s="125"/>
      <c r="AJ70" s="113"/>
      <c r="AK70" s="113"/>
      <c r="AL70" s="113"/>
      <c r="AM70" s="113"/>
      <c r="AN70" s="113"/>
      <c r="AO70" s="113"/>
      <c r="AP70" s="113"/>
      <c r="AQ70" s="113"/>
      <c r="AR70" s="113"/>
      <c r="AS70" s="113"/>
      <c r="AT70" s="113"/>
      <c r="AU70" s="113"/>
      <c r="AV70" s="113"/>
      <c r="AW70" s="113"/>
      <c r="AX70" s="113"/>
      <c r="AY70" s="113"/>
      <c r="AZ70" s="113"/>
    </row>
    <row r="71" spans="1:52" s="114" customFormat="1" ht="15.75" customHeight="1" x14ac:dyDescent="0.25">
      <c r="A71" s="129"/>
      <c r="B71" s="130" t="s">
        <v>103</v>
      </c>
      <c r="C71" s="110"/>
      <c r="D71" s="111">
        <f t="shared" si="16"/>
        <v>0</v>
      </c>
      <c r="E71" s="51"/>
      <c r="F71" s="125"/>
      <c r="G71" s="126"/>
      <c r="H71" s="126"/>
      <c r="I71" s="125"/>
      <c r="J71" s="122"/>
      <c r="K71" s="51"/>
      <c r="L71" s="125"/>
      <c r="M71" s="126"/>
      <c r="N71" s="126"/>
      <c r="O71" s="125"/>
      <c r="P71" s="111">
        <f t="shared" si="11"/>
        <v>0</v>
      </c>
      <c r="Q71" s="51"/>
      <c r="R71" s="125"/>
      <c r="S71" s="126"/>
      <c r="T71" s="126"/>
      <c r="U71" s="125"/>
      <c r="V71" s="122"/>
      <c r="W71" s="51"/>
      <c r="X71" s="125"/>
      <c r="Y71" s="126"/>
      <c r="Z71" s="126"/>
      <c r="AA71" s="125"/>
      <c r="AB71" s="122"/>
      <c r="AC71" s="51"/>
      <c r="AD71" s="125"/>
      <c r="AE71" s="126"/>
      <c r="AF71" s="126"/>
      <c r="AG71" s="125"/>
      <c r="AH71" s="125"/>
      <c r="AI71" s="125"/>
      <c r="AJ71" s="113"/>
      <c r="AK71" s="113"/>
      <c r="AL71" s="113"/>
      <c r="AM71" s="113"/>
      <c r="AN71" s="113"/>
      <c r="AO71" s="113"/>
      <c r="AP71" s="113"/>
      <c r="AQ71" s="113"/>
      <c r="AR71" s="113"/>
      <c r="AS71" s="113"/>
      <c r="AT71" s="113"/>
      <c r="AU71" s="113"/>
      <c r="AV71" s="113"/>
      <c r="AW71" s="113"/>
      <c r="AX71" s="113"/>
      <c r="AY71" s="113"/>
      <c r="AZ71" s="113"/>
    </row>
    <row r="72" spans="1:52" s="114" customFormat="1" ht="15.75" customHeight="1" x14ac:dyDescent="0.2">
      <c r="A72" s="129"/>
      <c r="B72" s="131" t="s">
        <v>79</v>
      </c>
      <c r="C72" s="110"/>
      <c r="D72" s="111">
        <f t="shared" si="16"/>
        <v>0</v>
      </c>
      <c r="E72" s="51"/>
      <c r="F72" s="125"/>
      <c r="G72" s="126"/>
      <c r="H72" s="126"/>
      <c r="I72" s="125"/>
      <c r="J72" s="122"/>
      <c r="K72" s="51"/>
      <c r="L72" s="125"/>
      <c r="M72" s="126"/>
      <c r="N72" s="126"/>
      <c r="O72" s="125"/>
      <c r="P72" s="111">
        <f t="shared" si="11"/>
        <v>0</v>
      </c>
      <c r="Q72" s="51"/>
      <c r="R72" s="125"/>
      <c r="S72" s="126"/>
      <c r="T72" s="126"/>
      <c r="U72" s="125"/>
      <c r="V72" s="122"/>
      <c r="W72" s="51"/>
      <c r="X72" s="125"/>
      <c r="Y72" s="126"/>
      <c r="Z72" s="126"/>
      <c r="AA72" s="125"/>
      <c r="AB72" s="122"/>
      <c r="AC72" s="51"/>
      <c r="AD72" s="125"/>
      <c r="AE72" s="126"/>
      <c r="AF72" s="126"/>
      <c r="AG72" s="125"/>
      <c r="AH72" s="125"/>
      <c r="AI72" s="125"/>
      <c r="AJ72" s="113"/>
      <c r="AK72" s="113"/>
      <c r="AL72" s="113"/>
      <c r="AM72" s="113"/>
      <c r="AN72" s="113"/>
      <c r="AO72" s="113"/>
      <c r="AP72" s="113"/>
      <c r="AQ72" s="113"/>
      <c r="AR72" s="113"/>
      <c r="AS72" s="113"/>
      <c r="AT72" s="113"/>
      <c r="AU72" s="113"/>
      <c r="AV72" s="113"/>
      <c r="AW72" s="113"/>
      <c r="AX72" s="113"/>
      <c r="AY72" s="113"/>
      <c r="AZ72" s="113"/>
    </row>
    <row r="73" spans="1:52" s="114" customFormat="1" ht="15.75" customHeight="1" x14ac:dyDescent="0.2">
      <c r="A73" s="129"/>
      <c r="B73" s="131" t="s">
        <v>80</v>
      </c>
      <c r="C73" s="110"/>
      <c r="D73" s="111">
        <f t="shared" si="16"/>
        <v>0</v>
      </c>
      <c r="E73" s="51"/>
      <c r="F73" s="125"/>
      <c r="G73" s="126"/>
      <c r="H73" s="126"/>
      <c r="I73" s="125"/>
      <c r="J73" s="122"/>
      <c r="K73" s="51"/>
      <c r="L73" s="125"/>
      <c r="M73" s="126"/>
      <c r="N73" s="126"/>
      <c r="O73" s="125"/>
      <c r="P73" s="111">
        <f t="shared" si="11"/>
        <v>0</v>
      </c>
      <c r="Q73" s="51"/>
      <c r="R73" s="125"/>
      <c r="S73" s="126"/>
      <c r="T73" s="126"/>
      <c r="U73" s="125"/>
      <c r="V73" s="122"/>
      <c r="W73" s="51"/>
      <c r="X73" s="125"/>
      <c r="Y73" s="126"/>
      <c r="Z73" s="126"/>
      <c r="AA73" s="125"/>
      <c r="AB73" s="122"/>
      <c r="AC73" s="51"/>
      <c r="AD73" s="125"/>
      <c r="AE73" s="126"/>
      <c r="AF73" s="126"/>
      <c r="AG73" s="125"/>
      <c r="AH73" s="125"/>
      <c r="AI73" s="125"/>
      <c r="AJ73" s="113"/>
      <c r="AK73" s="113"/>
      <c r="AL73" s="113"/>
      <c r="AM73" s="113"/>
      <c r="AN73" s="113"/>
      <c r="AO73" s="113"/>
      <c r="AP73" s="113"/>
      <c r="AQ73" s="113"/>
      <c r="AR73" s="113"/>
      <c r="AS73" s="113"/>
      <c r="AT73" s="113"/>
      <c r="AU73" s="113"/>
      <c r="AV73" s="113"/>
      <c r="AW73" s="113"/>
      <c r="AX73" s="113"/>
      <c r="AY73" s="113"/>
      <c r="AZ73" s="113"/>
    </row>
    <row r="74" spans="1:52" s="114" customFormat="1" ht="15.75" customHeight="1" x14ac:dyDescent="0.2">
      <c r="A74" s="129"/>
      <c r="B74" s="131" t="s">
        <v>81</v>
      </c>
      <c r="C74" s="110"/>
      <c r="D74" s="111">
        <f t="shared" si="16"/>
        <v>0</v>
      </c>
      <c r="E74" s="51"/>
      <c r="F74" s="125"/>
      <c r="G74" s="126"/>
      <c r="H74" s="126"/>
      <c r="I74" s="125"/>
      <c r="J74" s="122"/>
      <c r="K74" s="51"/>
      <c r="L74" s="125"/>
      <c r="M74" s="126"/>
      <c r="N74" s="126"/>
      <c r="O74" s="125"/>
      <c r="P74" s="111">
        <f t="shared" si="11"/>
        <v>0</v>
      </c>
      <c r="Q74" s="51"/>
      <c r="R74" s="125"/>
      <c r="S74" s="126"/>
      <c r="T74" s="126"/>
      <c r="U74" s="125"/>
      <c r="V74" s="122"/>
      <c r="W74" s="51"/>
      <c r="X74" s="125"/>
      <c r="Y74" s="126"/>
      <c r="Z74" s="126"/>
      <c r="AA74" s="125"/>
      <c r="AB74" s="122"/>
      <c r="AC74" s="51"/>
      <c r="AD74" s="125"/>
      <c r="AE74" s="126"/>
      <c r="AF74" s="126"/>
      <c r="AG74" s="125"/>
      <c r="AH74" s="125"/>
      <c r="AI74" s="125"/>
      <c r="AJ74" s="113"/>
      <c r="AK74" s="113"/>
      <c r="AL74" s="113"/>
      <c r="AM74" s="113"/>
      <c r="AN74" s="113"/>
      <c r="AO74" s="113"/>
      <c r="AP74" s="113"/>
      <c r="AQ74" s="113"/>
      <c r="AR74" s="113"/>
      <c r="AS74" s="113"/>
      <c r="AT74" s="113"/>
      <c r="AU74" s="113"/>
      <c r="AV74" s="113"/>
      <c r="AW74" s="113"/>
      <c r="AX74" s="113"/>
      <c r="AY74" s="113"/>
      <c r="AZ74" s="113"/>
    </row>
    <row r="75" spans="1:52" s="114" customFormat="1" ht="15.75" customHeight="1" x14ac:dyDescent="0.25">
      <c r="A75" s="129"/>
      <c r="B75" s="127" t="s">
        <v>114</v>
      </c>
      <c r="C75" s="110"/>
      <c r="D75" s="111">
        <f t="shared" si="16"/>
        <v>0</v>
      </c>
      <c r="E75" s="51"/>
      <c r="F75" s="125"/>
      <c r="G75" s="126"/>
      <c r="H75" s="126"/>
      <c r="I75" s="125"/>
      <c r="J75" s="122"/>
      <c r="K75" s="51"/>
      <c r="L75" s="125"/>
      <c r="M75" s="126"/>
      <c r="N75" s="126"/>
      <c r="O75" s="125"/>
      <c r="P75" s="111">
        <f t="shared" si="11"/>
        <v>0</v>
      </c>
      <c r="Q75" s="51"/>
      <c r="R75" s="125"/>
      <c r="S75" s="126"/>
      <c r="T75" s="126"/>
      <c r="U75" s="125"/>
      <c r="V75" s="122"/>
      <c r="W75" s="51"/>
      <c r="X75" s="125"/>
      <c r="Y75" s="126"/>
      <c r="Z75" s="126"/>
      <c r="AA75" s="125"/>
      <c r="AB75" s="122"/>
      <c r="AC75" s="51"/>
      <c r="AD75" s="125"/>
      <c r="AE75" s="126"/>
      <c r="AF75" s="126"/>
      <c r="AG75" s="125"/>
      <c r="AH75" s="125"/>
      <c r="AI75" s="125"/>
      <c r="AJ75" s="113"/>
      <c r="AK75" s="113"/>
      <c r="AL75" s="113"/>
      <c r="AM75" s="113"/>
      <c r="AN75" s="113"/>
      <c r="AO75" s="113"/>
      <c r="AP75" s="113"/>
      <c r="AQ75" s="113"/>
      <c r="AR75" s="113"/>
      <c r="AS75" s="113"/>
      <c r="AT75" s="113"/>
      <c r="AU75" s="113"/>
      <c r="AV75" s="113"/>
      <c r="AW75" s="113"/>
      <c r="AX75" s="113"/>
      <c r="AY75" s="113"/>
      <c r="AZ75" s="113"/>
    </row>
    <row r="76" spans="1:52" s="114" customFormat="1" ht="15.75" customHeight="1" x14ac:dyDescent="0.2">
      <c r="A76" s="129" t="s">
        <v>101</v>
      </c>
      <c r="B76" s="119" t="s">
        <v>82</v>
      </c>
      <c r="C76" s="110"/>
      <c r="D76" s="111">
        <f t="shared" si="16"/>
        <v>0</v>
      </c>
      <c r="E76" s="51"/>
      <c r="F76" s="125"/>
      <c r="G76" s="126"/>
      <c r="H76" s="126"/>
      <c r="I76" s="125"/>
      <c r="J76" s="122"/>
      <c r="K76" s="51"/>
      <c r="L76" s="125"/>
      <c r="M76" s="126"/>
      <c r="N76" s="126"/>
      <c r="O76" s="125"/>
      <c r="P76" s="111">
        <f t="shared" si="11"/>
        <v>0</v>
      </c>
      <c r="Q76" s="51"/>
      <c r="R76" s="125"/>
      <c r="S76" s="126"/>
      <c r="T76" s="126"/>
      <c r="U76" s="125"/>
      <c r="V76" s="122"/>
      <c r="W76" s="51"/>
      <c r="X76" s="125"/>
      <c r="Y76" s="126"/>
      <c r="Z76" s="126"/>
      <c r="AA76" s="125"/>
      <c r="AB76" s="122"/>
      <c r="AC76" s="51"/>
      <c r="AD76" s="125"/>
      <c r="AE76" s="126"/>
      <c r="AF76" s="126"/>
      <c r="AG76" s="125"/>
      <c r="AH76" s="125"/>
      <c r="AI76" s="125"/>
      <c r="AJ76" s="113"/>
      <c r="AK76" s="113"/>
      <c r="AL76" s="113"/>
      <c r="AM76" s="113"/>
      <c r="AN76" s="113"/>
      <c r="AO76" s="113"/>
      <c r="AP76" s="113"/>
      <c r="AQ76" s="113"/>
      <c r="AR76" s="113"/>
      <c r="AS76" s="113"/>
      <c r="AT76" s="113"/>
      <c r="AU76" s="113"/>
      <c r="AV76" s="113"/>
      <c r="AW76" s="113"/>
      <c r="AX76" s="113"/>
      <c r="AY76" s="113"/>
      <c r="AZ76" s="113"/>
    </row>
    <row r="77" spans="1:52" s="114" customFormat="1" ht="15.75" customHeight="1" x14ac:dyDescent="0.2">
      <c r="A77" s="129" t="s">
        <v>104</v>
      </c>
      <c r="B77" s="119" t="s">
        <v>83</v>
      </c>
      <c r="C77" s="110"/>
      <c r="D77" s="111">
        <f t="shared" si="16"/>
        <v>0</v>
      </c>
      <c r="E77" s="51"/>
      <c r="F77" s="125"/>
      <c r="G77" s="126"/>
      <c r="H77" s="126"/>
      <c r="I77" s="125"/>
      <c r="J77" s="122"/>
      <c r="K77" s="51"/>
      <c r="L77" s="125"/>
      <c r="M77" s="126"/>
      <c r="N77" s="126"/>
      <c r="O77" s="125"/>
      <c r="P77" s="111">
        <f t="shared" si="11"/>
        <v>0</v>
      </c>
      <c r="Q77" s="51"/>
      <c r="R77" s="125"/>
      <c r="S77" s="126"/>
      <c r="T77" s="126"/>
      <c r="U77" s="125"/>
      <c r="V77" s="122"/>
      <c r="W77" s="51"/>
      <c r="X77" s="125"/>
      <c r="Y77" s="126"/>
      <c r="Z77" s="126"/>
      <c r="AA77" s="125"/>
      <c r="AB77" s="122"/>
      <c r="AC77" s="51"/>
      <c r="AD77" s="125"/>
      <c r="AE77" s="126"/>
      <c r="AF77" s="126"/>
      <c r="AG77" s="125"/>
      <c r="AH77" s="125"/>
      <c r="AI77" s="125"/>
      <c r="AJ77" s="113"/>
      <c r="AK77" s="113"/>
      <c r="AL77" s="113"/>
      <c r="AM77" s="113"/>
      <c r="AN77" s="113"/>
      <c r="AO77" s="113"/>
      <c r="AP77" s="113"/>
      <c r="AQ77" s="113"/>
      <c r="AR77" s="113"/>
      <c r="AS77" s="113"/>
      <c r="AT77" s="113"/>
      <c r="AU77" s="113"/>
      <c r="AV77" s="113"/>
      <c r="AW77" s="113"/>
      <c r="AX77" s="113"/>
      <c r="AY77" s="113"/>
      <c r="AZ77" s="113"/>
    </row>
    <row r="78" spans="1:52" s="114" customFormat="1" ht="15.75" customHeight="1" x14ac:dyDescent="0.2">
      <c r="A78" s="129"/>
      <c r="B78" s="132" t="s">
        <v>95</v>
      </c>
      <c r="C78" s="110"/>
      <c r="D78" s="111">
        <f t="shared" si="16"/>
        <v>0</v>
      </c>
      <c r="E78" s="51"/>
      <c r="F78" s="125"/>
      <c r="G78" s="126"/>
      <c r="H78" s="126"/>
      <c r="I78" s="125"/>
      <c r="J78" s="122"/>
      <c r="K78" s="51"/>
      <c r="L78" s="125"/>
      <c r="M78" s="126"/>
      <c r="N78" s="126"/>
      <c r="O78" s="125"/>
      <c r="P78" s="111">
        <f t="shared" si="11"/>
        <v>0</v>
      </c>
      <c r="Q78" s="51"/>
      <c r="R78" s="125"/>
      <c r="S78" s="126"/>
      <c r="T78" s="126"/>
      <c r="U78" s="125"/>
      <c r="V78" s="122"/>
      <c r="W78" s="51"/>
      <c r="X78" s="125"/>
      <c r="Y78" s="126"/>
      <c r="Z78" s="126"/>
      <c r="AA78" s="125"/>
      <c r="AB78" s="122"/>
      <c r="AC78" s="51"/>
      <c r="AD78" s="125"/>
      <c r="AE78" s="126"/>
      <c r="AF78" s="126"/>
      <c r="AG78" s="125"/>
      <c r="AH78" s="125"/>
      <c r="AI78" s="125"/>
      <c r="AJ78" s="113"/>
      <c r="AK78" s="113"/>
      <c r="AL78" s="113"/>
      <c r="AM78" s="113"/>
      <c r="AN78" s="113"/>
      <c r="AO78" s="113"/>
      <c r="AP78" s="113"/>
      <c r="AQ78" s="113"/>
      <c r="AR78" s="113"/>
      <c r="AS78" s="113"/>
      <c r="AT78" s="113"/>
      <c r="AU78" s="113"/>
      <c r="AV78" s="113"/>
      <c r="AW78" s="113"/>
      <c r="AX78" s="113"/>
      <c r="AY78" s="113"/>
      <c r="AZ78" s="113"/>
    </row>
    <row r="79" spans="1:52" s="114" customFormat="1" ht="15.75" customHeight="1" x14ac:dyDescent="0.25">
      <c r="A79" s="115">
        <v>3</v>
      </c>
      <c r="B79" s="116" t="s">
        <v>110</v>
      </c>
      <c r="C79" s="110"/>
      <c r="D79" s="111">
        <f>D80+D82</f>
        <v>3612</v>
      </c>
      <c r="E79" s="47">
        <f t="shared" ref="E79:AH79" si="33">E80+E82</f>
        <v>0</v>
      </c>
      <c r="F79" s="111">
        <f t="shared" si="33"/>
        <v>0</v>
      </c>
      <c r="G79" s="112">
        <f t="shared" si="33"/>
        <v>0</v>
      </c>
      <c r="H79" s="112">
        <f t="shared" si="33"/>
        <v>139</v>
      </c>
      <c r="I79" s="111">
        <f t="shared" si="33"/>
        <v>0</v>
      </c>
      <c r="J79" s="111">
        <f t="shared" si="33"/>
        <v>3283</v>
      </c>
      <c r="K79" s="47">
        <f t="shared" si="33"/>
        <v>124</v>
      </c>
      <c r="L79" s="111">
        <f t="shared" si="33"/>
        <v>0</v>
      </c>
      <c r="M79" s="112">
        <f t="shared" si="33"/>
        <v>0</v>
      </c>
      <c r="N79" s="112">
        <f t="shared" si="33"/>
        <v>126</v>
      </c>
      <c r="O79" s="111">
        <f t="shared" si="33"/>
        <v>0</v>
      </c>
      <c r="P79" s="111">
        <f t="shared" si="33"/>
        <v>329</v>
      </c>
      <c r="Q79" s="47">
        <f t="shared" si="33"/>
        <v>0</v>
      </c>
      <c r="R79" s="111">
        <f t="shared" si="33"/>
        <v>0</v>
      </c>
      <c r="S79" s="112">
        <f t="shared" si="33"/>
        <v>0</v>
      </c>
      <c r="T79" s="112">
        <f t="shared" si="33"/>
        <v>13</v>
      </c>
      <c r="U79" s="111">
        <f t="shared" si="33"/>
        <v>0</v>
      </c>
      <c r="V79" s="111">
        <f t="shared" si="33"/>
        <v>254</v>
      </c>
      <c r="W79" s="47">
        <f t="shared" si="33"/>
        <v>0</v>
      </c>
      <c r="X79" s="111">
        <f t="shared" si="33"/>
        <v>0</v>
      </c>
      <c r="Y79" s="112">
        <f t="shared" si="33"/>
        <v>0</v>
      </c>
      <c r="Z79" s="112">
        <f t="shared" si="33"/>
        <v>9</v>
      </c>
      <c r="AA79" s="111">
        <f t="shared" si="33"/>
        <v>0</v>
      </c>
      <c r="AB79" s="111">
        <f t="shared" si="33"/>
        <v>75</v>
      </c>
      <c r="AC79" s="47">
        <f t="shared" si="33"/>
        <v>0</v>
      </c>
      <c r="AD79" s="111">
        <f t="shared" si="33"/>
        <v>0</v>
      </c>
      <c r="AE79" s="112">
        <f t="shared" si="33"/>
        <v>0</v>
      </c>
      <c r="AF79" s="112">
        <f t="shared" si="33"/>
        <v>4</v>
      </c>
      <c r="AG79" s="111">
        <f t="shared" si="33"/>
        <v>0</v>
      </c>
      <c r="AH79" s="111">
        <f t="shared" si="33"/>
        <v>0</v>
      </c>
      <c r="AI79" s="125"/>
      <c r="AJ79" s="113"/>
      <c r="AK79" s="113"/>
      <c r="AL79" s="113"/>
      <c r="AM79" s="113"/>
      <c r="AN79" s="113"/>
      <c r="AO79" s="113"/>
      <c r="AP79" s="113"/>
      <c r="AQ79" s="113"/>
      <c r="AR79" s="113"/>
      <c r="AS79" s="113"/>
      <c r="AT79" s="113"/>
      <c r="AU79" s="113"/>
      <c r="AV79" s="113"/>
      <c r="AW79" s="113"/>
      <c r="AX79" s="113"/>
      <c r="AY79" s="113"/>
      <c r="AZ79" s="113"/>
    </row>
    <row r="80" spans="1:52" s="114" customFormat="1" ht="15.75" customHeight="1" x14ac:dyDescent="0.25">
      <c r="A80" s="128" t="s">
        <v>76</v>
      </c>
      <c r="B80" s="123" t="str">
        <f>B55</f>
        <v>Các Sở, ban, ngành</v>
      </c>
      <c r="C80" s="110"/>
      <c r="D80" s="111">
        <f>D81</f>
        <v>2528</v>
      </c>
      <c r="E80" s="47">
        <f t="shared" ref="E80:AH80" si="34">E81</f>
        <v>0</v>
      </c>
      <c r="F80" s="111">
        <f t="shared" si="34"/>
        <v>0</v>
      </c>
      <c r="G80" s="112">
        <f t="shared" si="34"/>
        <v>0</v>
      </c>
      <c r="H80" s="112">
        <f t="shared" si="34"/>
        <v>0</v>
      </c>
      <c r="I80" s="111">
        <f t="shared" si="34"/>
        <v>0</v>
      </c>
      <c r="J80" s="111">
        <f t="shared" si="34"/>
        <v>2298</v>
      </c>
      <c r="K80" s="47">
        <f t="shared" si="34"/>
        <v>0</v>
      </c>
      <c r="L80" s="111">
        <f t="shared" si="34"/>
        <v>0</v>
      </c>
      <c r="M80" s="112">
        <f t="shared" si="34"/>
        <v>0</v>
      </c>
      <c r="N80" s="112">
        <f t="shared" si="34"/>
        <v>0</v>
      </c>
      <c r="O80" s="111">
        <f t="shared" si="34"/>
        <v>0</v>
      </c>
      <c r="P80" s="111">
        <f t="shared" si="34"/>
        <v>230</v>
      </c>
      <c r="Q80" s="47">
        <f t="shared" si="34"/>
        <v>0</v>
      </c>
      <c r="R80" s="111">
        <f t="shared" si="34"/>
        <v>0</v>
      </c>
      <c r="S80" s="112">
        <f t="shared" si="34"/>
        <v>0</v>
      </c>
      <c r="T80" s="112">
        <f t="shared" si="34"/>
        <v>0</v>
      </c>
      <c r="U80" s="111">
        <f t="shared" si="34"/>
        <v>0</v>
      </c>
      <c r="V80" s="111">
        <f t="shared" si="34"/>
        <v>230</v>
      </c>
      <c r="W80" s="47">
        <f t="shared" si="34"/>
        <v>0</v>
      </c>
      <c r="X80" s="111">
        <f t="shared" si="34"/>
        <v>0</v>
      </c>
      <c r="Y80" s="112">
        <f t="shared" si="34"/>
        <v>0</v>
      </c>
      <c r="Z80" s="112">
        <f t="shared" si="34"/>
        <v>0</v>
      </c>
      <c r="AA80" s="111">
        <f t="shared" si="34"/>
        <v>0</v>
      </c>
      <c r="AB80" s="111">
        <f t="shared" si="34"/>
        <v>0</v>
      </c>
      <c r="AC80" s="47">
        <f t="shared" si="34"/>
        <v>0</v>
      </c>
      <c r="AD80" s="111">
        <f t="shared" si="34"/>
        <v>0</v>
      </c>
      <c r="AE80" s="112">
        <f t="shared" si="34"/>
        <v>0</v>
      </c>
      <c r="AF80" s="112">
        <f t="shared" si="34"/>
        <v>0</v>
      </c>
      <c r="AG80" s="111">
        <f t="shared" si="34"/>
        <v>0</v>
      </c>
      <c r="AH80" s="111">
        <f t="shared" si="34"/>
        <v>0</v>
      </c>
      <c r="AI80" s="125"/>
      <c r="AJ80" s="113"/>
      <c r="AK80" s="113"/>
      <c r="AL80" s="113"/>
      <c r="AM80" s="113"/>
      <c r="AN80" s="113"/>
      <c r="AO80" s="113"/>
      <c r="AP80" s="113"/>
      <c r="AQ80" s="113"/>
      <c r="AR80" s="113"/>
      <c r="AS80" s="113"/>
      <c r="AT80" s="113"/>
      <c r="AU80" s="113"/>
      <c r="AV80" s="113"/>
      <c r="AW80" s="113"/>
      <c r="AX80" s="113"/>
      <c r="AY80" s="113"/>
      <c r="AZ80" s="113"/>
    </row>
    <row r="81" spans="1:52" s="122" customFormat="1" ht="15.75" customHeight="1" x14ac:dyDescent="0.25">
      <c r="A81" s="129" t="s">
        <v>101</v>
      </c>
      <c r="B81" s="124" t="s">
        <v>111</v>
      </c>
      <c r="C81" s="120"/>
      <c r="D81" s="121">
        <f t="shared" si="16"/>
        <v>2528</v>
      </c>
      <c r="E81" s="53"/>
      <c r="F81" s="134"/>
      <c r="G81" s="93"/>
      <c r="H81" s="93"/>
      <c r="I81" s="134"/>
      <c r="J81" s="155">
        <v>2298</v>
      </c>
      <c r="K81" s="53"/>
      <c r="L81" s="134"/>
      <c r="M81" s="93"/>
      <c r="N81" s="93"/>
      <c r="O81" s="134"/>
      <c r="P81" s="121">
        <f t="shared" si="11"/>
        <v>230</v>
      </c>
      <c r="Q81" s="53"/>
      <c r="R81" s="134"/>
      <c r="S81" s="93"/>
      <c r="T81" s="93"/>
      <c r="U81" s="134"/>
      <c r="V81" s="155">
        <v>230</v>
      </c>
      <c r="W81" s="53"/>
      <c r="X81" s="134"/>
      <c r="Y81" s="93"/>
      <c r="Z81" s="93"/>
      <c r="AA81" s="134"/>
      <c r="AB81" s="155"/>
      <c r="AC81" s="53"/>
      <c r="AD81" s="134"/>
      <c r="AE81" s="93"/>
      <c r="AF81" s="93"/>
      <c r="AG81" s="134"/>
      <c r="AH81" s="134"/>
      <c r="AI81" s="134"/>
      <c r="AJ81" s="99"/>
      <c r="AK81" s="99"/>
      <c r="AL81" s="99"/>
      <c r="AM81" s="99"/>
      <c r="AN81" s="99"/>
      <c r="AO81" s="99"/>
      <c r="AP81" s="99"/>
      <c r="AQ81" s="99"/>
      <c r="AR81" s="99"/>
      <c r="AS81" s="99"/>
      <c r="AT81" s="99"/>
      <c r="AU81" s="99"/>
      <c r="AV81" s="99"/>
      <c r="AW81" s="99"/>
      <c r="AX81" s="99"/>
      <c r="AY81" s="99"/>
      <c r="AZ81" s="99"/>
    </row>
    <row r="82" spans="1:52" s="114" customFormat="1" ht="15.75" customHeight="1" x14ac:dyDescent="0.25">
      <c r="A82" s="128" t="s">
        <v>76</v>
      </c>
      <c r="B82" s="123" t="str">
        <f>B70</f>
        <v>Phân cấp cho cấp huyện</v>
      </c>
      <c r="C82" s="110"/>
      <c r="D82" s="111">
        <f>SUM(D83:D90)</f>
        <v>1084</v>
      </c>
      <c r="E82" s="47">
        <f t="shared" ref="E82:AI82" si="35">SUM(E83:E90)</f>
        <v>0</v>
      </c>
      <c r="F82" s="111">
        <f t="shared" si="35"/>
        <v>0</v>
      </c>
      <c r="G82" s="112">
        <f t="shared" si="35"/>
        <v>0</v>
      </c>
      <c r="H82" s="112">
        <f t="shared" si="35"/>
        <v>139</v>
      </c>
      <c r="I82" s="111">
        <f t="shared" si="35"/>
        <v>0</v>
      </c>
      <c r="J82" s="111">
        <f t="shared" si="35"/>
        <v>985</v>
      </c>
      <c r="K82" s="47">
        <f t="shared" si="35"/>
        <v>124</v>
      </c>
      <c r="L82" s="111">
        <f t="shared" si="35"/>
        <v>0</v>
      </c>
      <c r="M82" s="112">
        <f t="shared" si="35"/>
        <v>0</v>
      </c>
      <c r="N82" s="112">
        <f t="shared" si="35"/>
        <v>126</v>
      </c>
      <c r="O82" s="111">
        <f t="shared" si="35"/>
        <v>0</v>
      </c>
      <c r="P82" s="111">
        <f t="shared" si="35"/>
        <v>99</v>
      </c>
      <c r="Q82" s="47">
        <f t="shared" si="35"/>
        <v>0</v>
      </c>
      <c r="R82" s="111">
        <f t="shared" si="35"/>
        <v>0</v>
      </c>
      <c r="S82" s="112">
        <f t="shared" si="35"/>
        <v>0</v>
      </c>
      <c r="T82" s="112">
        <f t="shared" si="35"/>
        <v>13</v>
      </c>
      <c r="U82" s="111">
        <f t="shared" si="35"/>
        <v>0</v>
      </c>
      <c r="V82" s="111">
        <f t="shared" si="35"/>
        <v>24</v>
      </c>
      <c r="W82" s="47">
        <f t="shared" si="35"/>
        <v>0</v>
      </c>
      <c r="X82" s="111">
        <f t="shared" si="35"/>
        <v>0</v>
      </c>
      <c r="Y82" s="112">
        <f t="shared" si="35"/>
        <v>0</v>
      </c>
      <c r="Z82" s="112">
        <f t="shared" si="35"/>
        <v>9</v>
      </c>
      <c r="AA82" s="111">
        <f t="shared" si="35"/>
        <v>0</v>
      </c>
      <c r="AB82" s="111">
        <f t="shared" si="35"/>
        <v>75</v>
      </c>
      <c r="AC82" s="47">
        <f t="shared" si="35"/>
        <v>0</v>
      </c>
      <c r="AD82" s="111">
        <f t="shared" si="35"/>
        <v>0</v>
      </c>
      <c r="AE82" s="112">
        <f t="shared" si="35"/>
        <v>0</v>
      </c>
      <c r="AF82" s="112">
        <f t="shared" si="35"/>
        <v>4</v>
      </c>
      <c r="AG82" s="111">
        <f t="shared" si="35"/>
        <v>0</v>
      </c>
      <c r="AH82" s="111">
        <f t="shared" si="35"/>
        <v>0</v>
      </c>
      <c r="AI82" s="111">
        <f t="shared" si="35"/>
        <v>0</v>
      </c>
      <c r="AJ82" s="113"/>
      <c r="AK82" s="113"/>
      <c r="AL82" s="113"/>
      <c r="AM82" s="113"/>
      <c r="AN82" s="113"/>
      <c r="AO82" s="113"/>
      <c r="AP82" s="113"/>
      <c r="AQ82" s="113"/>
      <c r="AR82" s="113"/>
      <c r="AS82" s="113"/>
      <c r="AT82" s="113"/>
      <c r="AU82" s="113"/>
      <c r="AV82" s="113"/>
      <c r="AW82" s="113"/>
      <c r="AX82" s="113"/>
      <c r="AY82" s="113"/>
      <c r="AZ82" s="113"/>
    </row>
    <row r="83" spans="1:52" s="122" customFormat="1" ht="15.75" customHeight="1" x14ac:dyDescent="0.25">
      <c r="A83" s="129" t="s">
        <v>101</v>
      </c>
      <c r="B83" s="130" t="s">
        <v>103</v>
      </c>
      <c r="C83" s="120"/>
      <c r="D83" s="121">
        <f t="shared" si="16"/>
        <v>152</v>
      </c>
      <c r="E83" s="53"/>
      <c r="F83" s="134"/>
      <c r="G83" s="93"/>
      <c r="H83" s="93"/>
      <c r="I83" s="134"/>
      <c r="J83" s="155">
        <v>138</v>
      </c>
      <c r="K83" s="53"/>
      <c r="L83" s="134"/>
      <c r="M83" s="93"/>
      <c r="N83" s="93"/>
      <c r="O83" s="134"/>
      <c r="P83" s="121">
        <f t="shared" si="11"/>
        <v>14</v>
      </c>
      <c r="Q83" s="53"/>
      <c r="R83" s="134"/>
      <c r="S83" s="93"/>
      <c r="T83" s="93"/>
      <c r="U83" s="134"/>
      <c r="V83" s="155">
        <v>4</v>
      </c>
      <c r="W83" s="53"/>
      <c r="X83" s="134"/>
      <c r="Y83" s="93"/>
      <c r="Z83" s="93"/>
      <c r="AA83" s="134"/>
      <c r="AB83" s="155">
        <v>10</v>
      </c>
      <c r="AC83" s="53"/>
      <c r="AD83" s="134"/>
      <c r="AE83" s="93"/>
      <c r="AF83" s="93"/>
      <c r="AG83" s="134"/>
      <c r="AH83" s="134"/>
      <c r="AI83" s="134"/>
      <c r="AJ83" s="99"/>
      <c r="AK83" s="99"/>
      <c r="AL83" s="99"/>
      <c r="AM83" s="99"/>
      <c r="AN83" s="99"/>
      <c r="AO83" s="99"/>
      <c r="AP83" s="99"/>
      <c r="AQ83" s="99"/>
      <c r="AR83" s="99"/>
      <c r="AS83" s="99"/>
      <c r="AT83" s="99"/>
      <c r="AU83" s="99"/>
      <c r="AV83" s="99"/>
      <c r="AW83" s="99"/>
      <c r="AX83" s="99"/>
      <c r="AY83" s="99"/>
      <c r="AZ83" s="99"/>
    </row>
    <row r="84" spans="1:52" s="122" customFormat="1" ht="15.75" customHeight="1" x14ac:dyDescent="0.2">
      <c r="A84" s="129" t="s">
        <v>104</v>
      </c>
      <c r="B84" s="131" t="s">
        <v>79</v>
      </c>
      <c r="C84" s="120"/>
      <c r="D84" s="121">
        <f t="shared" si="16"/>
        <v>161</v>
      </c>
      <c r="E84" s="53"/>
      <c r="F84" s="134"/>
      <c r="G84" s="93"/>
      <c r="H84" s="93"/>
      <c r="I84" s="134"/>
      <c r="J84" s="155">
        <v>146</v>
      </c>
      <c r="K84" s="53"/>
      <c r="L84" s="134"/>
      <c r="M84" s="93"/>
      <c r="N84" s="93"/>
      <c r="O84" s="134"/>
      <c r="P84" s="121">
        <f t="shared" si="11"/>
        <v>15</v>
      </c>
      <c r="Q84" s="53"/>
      <c r="R84" s="134"/>
      <c r="S84" s="93"/>
      <c r="T84" s="93"/>
      <c r="U84" s="134"/>
      <c r="V84" s="155"/>
      <c r="W84" s="53"/>
      <c r="X84" s="134"/>
      <c r="Y84" s="93"/>
      <c r="Z84" s="93"/>
      <c r="AA84" s="134"/>
      <c r="AB84" s="155">
        <v>15</v>
      </c>
      <c r="AC84" s="53"/>
      <c r="AD84" s="134"/>
      <c r="AE84" s="93"/>
      <c r="AF84" s="93"/>
      <c r="AG84" s="134"/>
      <c r="AH84" s="134"/>
      <c r="AI84" s="134"/>
      <c r="AJ84" s="99"/>
      <c r="AK84" s="99"/>
      <c r="AL84" s="99"/>
      <c r="AM84" s="99"/>
      <c r="AN84" s="99"/>
      <c r="AO84" s="99"/>
      <c r="AP84" s="99"/>
      <c r="AQ84" s="99"/>
      <c r="AR84" s="99"/>
      <c r="AS84" s="99"/>
      <c r="AT84" s="99"/>
      <c r="AU84" s="99"/>
      <c r="AV84" s="99"/>
      <c r="AW84" s="99"/>
      <c r="AX84" s="99"/>
      <c r="AY84" s="99"/>
      <c r="AZ84" s="99"/>
    </row>
    <row r="85" spans="1:52" s="122" customFormat="1" ht="15.75" customHeight="1" x14ac:dyDescent="0.2">
      <c r="A85" s="129" t="s">
        <v>105</v>
      </c>
      <c r="B85" s="131" t="s">
        <v>80</v>
      </c>
      <c r="C85" s="120"/>
      <c r="D85" s="121">
        <f t="shared" si="16"/>
        <v>152</v>
      </c>
      <c r="E85" s="53"/>
      <c r="F85" s="134"/>
      <c r="G85" s="93"/>
      <c r="H85" s="93"/>
      <c r="I85" s="134"/>
      <c r="J85" s="155">
        <v>138</v>
      </c>
      <c r="K85" s="53"/>
      <c r="L85" s="134"/>
      <c r="M85" s="93"/>
      <c r="N85" s="93"/>
      <c r="O85" s="134"/>
      <c r="P85" s="121">
        <f t="shared" si="11"/>
        <v>14</v>
      </c>
      <c r="Q85" s="53"/>
      <c r="R85" s="134"/>
      <c r="S85" s="93"/>
      <c r="T85" s="93"/>
      <c r="U85" s="134"/>
      <c r="V85" s="155"/>
      <c r="W85" s="53"/>
      <c r="X85" s="134"/>
      <c r="Y85" s="93"/>
      <c r="Z85" s="93"/>
      <c r="AA85" s="134"/>
      <c r="AB85" s="155">
        <v>14</v>
      </c>
      <c r="AC85" s="53"/>
      <c r="AD85" s="134"/>
      <c r="AE85" s="93"/>
      <c r="AF85" s="93"/>
      <c r="AG85" s="134"/>
      <c r="AH85" s="134"/>
      <c r="AI85" s="134"/>
      <c r="AJ85" s="99"/>
      <c r="AK85" s="99"/>
      <c r="AL85" s="99"/>
      <c r="AM85" s="99"/>
      <c r="AN85" s="99"/>
      <c r="AO85" s="99"/>
      <c r="AP85" s="99"/>
      <c r="AQ85" s="99"/>
      <c r="AR85" s="99"/>
      <c r="AS85" s="99"/>
      <c r="AT85" s="99"/>
      <c r="AU85" s="99"/>
      <c r="AV85" s="99"/>
      <c r="AW85" s="99"/>
      <c r="AX85" s="99"/>
      <c r="AY85" s="99"/>
      <c r="AZ85" s="99"/>
    </row>
    <row r="86" spans="1:52" s="122" customFormat="1" ht="15.75" customHeight="1" x14ac:dyDescent="0.2">
      <c r="A86" s="129" t="s">
        <v>106</v>
      </c>
      <c r="B86" s="131" t="s">
        <v>81</v>
      </c>
      <c r="C86" s="120"/>
      <c r="D86" s="121">
        <f t="shared" si="16"/>
        <v>124</v>
      </c>
      <c r="E86" s="53"/>
      <c r="F86" s="134"/>
      <c r="G86" s="93"/>
      <c r="H86" s="93"/>
      <c r="I86" s="134"/>
      <c r="J86" s="155">
        <v>113</v>
      </c>
      <c r="K86" s="53">
        <v>124</v>
      </c>
      <c r="L86" s="134"/>
      <c r="M86" s="93"/>
      <c r="N86" s="93"/>
      <c r="O86" s="134"/>
      <c r="P86" s="121">
        <f t="shared" si="11"/>
        <v>11</v>
      </c>
      <c r="Q86" s="53"/>
      <c r="R86" s="134"/>
      <c r="S86" s="93"/>
      <c r="T86" s="93"/>
      <c r="U86" s="134"/>
      <c r="V86" s="155">
        <v>3</v>
      </c>
      <c r="W86" s="53"/>
      <c r="X86" s="134"/>
      <c r="Y86" s="93"/>
      <c r="Z86" s="93"/>
      <c r="AA86" s="134"/>
      <c r="AB86" s="155">
        <v>8</v>
      </c>
      <c r="AC86" s="53"/>
      <c r="AD86" s="134"/>
      <c r="AE86" s="93"/>
      <c r="AF86" s="93"/>
      <c r="AG86" s="134"/>
      <c r="AH86" s="134"/>
      <c r="AI86" s="134"/>
      <c r="AJ86" s="99"/>
      <c r="AK86" s="99"/>
      <c r="AL86" s="99"/>
      <c r="AM86" s="99"/>
      <c r="AN86" s="99"/>
      <c r="AO86" s="99"/>
      <c r="AP86" s="99"/>
      <c r="AQ86" s="99"/>
      <c r="AR86" s="99"/>
      <c r="AS86" s="99"/>
      <c r="AT86" s="99"/>
      <c r="AU86" s="99"/>
      <c r="AV86" s="99"/>
      <c r="AW86" s="99"/>
      <c r="AX86" s="99"/>
      <c r="AY86" s="99"/>
      <c r="AZ86" s="99"/>
    </row>
    <row r="87" spans="1:52" s="122" customFormat="1" ht="15.75" customHeight="1" x14ac:dyDescent="0.2">
      <c r="A87" s="129" t="s">
        <v>107</v>
      </c>
      <c r="B87" s="131" t="s">
        <v>112</v>
      </c>
      <c r="C87" s="120"/>
      <c r="D87" s="121">
        <f t="shared" si="16"/>
        <v>152</v>
      </c>
      <c r="E87" s="53"/>
      <c r="F87" s="134"/>
      <c r="G87" s="93"/>
      <c r="H87" s="93"/>
      <c r="I87" s="134"/>
      <c r="J87" s="155">
        <v>138</v>
      </c>
      <c r="K87" s="53"/>
      <c r="L87" s="134"/>
      <c r="M87" s="93"/>
      <c r="N87" s="93"/>
      <c r="O87" s="134"/>
      <c r="P87" s="121">
        <f t="shared" si="11"/>
        <v>14</v>
      </c>
      <c r="Q87" s="53"/>
      <c r="R87" s="134"/>
      <c r="S87" s="93"/>
      <c r="T87" s="93"/>
      <c r="U87" s="134"/>
      <c r="V87" s="155"/>
      <c r="W87" s="53"/>
      <c r="X87" s="134"/>
      <c r="Y87" s="93"/>
      <c r="Z87" s="93"/>
      <c r="AA87" s="134"/>
      <c r="AB87" s="155">
        <v>14</v>
      </c>
      <c r="AC87" s="53"/>
      <c r="AD87" s="134"/>
      <c r="AE87" s="93"/>
      <c r="AF87" s="93"/>
      <c r="AG87" s="134"/>
      <c r="AH87" s="134"/>
      <c r="AI87" s="134"/>
      <c r="AJ87" s="99"/>
      <c r="AK87" s="99"/>
      <c r="AL87" s="99"/>
      <c r="AM87" s="99"/>
      <c r="AN87" s="99"/>
      <c r="AO87" s="99"/>
      <c r="AP87" s="99"/>
      <c r="AQ87" s="99"/>
      <c r="AR87" s="99"/>
      <c r="AS87" s="99"/>
      <c r="AT87" s="99"/>
      <c r="AU87" s="99"/>
      <c r="AV87" s="99"/>
      <c r="AW87" s="99"/>
      <c r="AX87" s="99"/>
      <c r="AY87" s="99"/>
      <c r="AZ87" s="99"/>
    </row>
    <row r="88" spans="1:52" s="122" customFormat="1" ht="15.75" customHeight="1" x14ac:dyDescent="0.2">
      <c r="A88" s="129" t="s">
        <v>108</v>
      </c>
      <c r="B88" s="119" t="s">
        <v>82</v>
      </c>
      <c r="C88" s="120"/>
      <c r="D88" s="121">
        <f t="shared" si="16"/>
        <v>139</v>
      </c>
      <c r="E88" s="53"/>
      <c r="F88" s="134"/>
      <c r="G88" s="93"/>
      <c r="H88" s="93">
        <f>N88+T88</f>
        <v>139</v>
      </c>
      <c r="I88" s="134"/>
      <c r="J88" s="155">
        <v>126</v>
      </c>
      <c r="K88" s="53"/>
      <c r="L88" s="134"/>
      <c r="M88" s="93"/>
      <c r="N88" s="93">
        <v>126</v>
      </c>
      <c r="O88" s="134"/>
      <c r="P88" s="121">
        <f t="shared" si="11"/>
        <v>13</v>
      </c>
      <c r="Q88" s="53"/>
      <c r="R88" s="134"/>
      <c r="S88" s="93"/>
      <c r="T88" s="93">
        <f>Z88+AF88</f>
        <v>13</v>
      </c>
      <c r="U88" s="134"/>
      <c r="V88" s="155">
        <v>9</v>
      </c>
      <c r="W88" s="53"/>
      <c r="X88" s="134"/>
      <c r="Y88" s="93"/>
      <c r="Z88" s="93">
        <v>9</v>
      </c>
      <c r="AA88" s="134"/>
      <c r="AB88" s="155">
        <v>4</v>
      </c>
      <c r="AC88" s="53"/>
      <c r="AD88" s="134"/>
      <c r="AE88" s="93"/>
      <c r="AF88" s="93">
        <v>4</v>
      </c>
      <c r="AG88" s="134"/>
      <c r="AH88" s="134"/>
      <c r="AI88" s="134"/>
      <c r="AJ88" s="99"/>
      <c r="AK88" s="99"/>
      <c r="AL88" s="99"/>
      <c r="AM88" s="99"/>
      <c r="AN88" s="99"/>
      <c r="AO88" s="99"/>
      <c r="AP88" s="99"/>
      <c r="AQ88" s="99"/>
      <c r="AR88" s="99"/>
      <c r="AS88" s="99"/>
      <c r="AT88" s="99"/>
      <c r="AU88" s="99"/>
      <c r="AV88" s="99"/>
      <c r="AW88" s="99"/>
      <c r="AX88" s="99"/>
      <c r="AY88" s="99"/>
      <c r="AZ88" s="99"/>
    </row>
    <row r="89" spans="1:52" s="122" customFormat="1" ht="15.75" customHeight="1" x14ac:dyDescent="0.2">
      <c r="A89" s="129" t="s">
        <v>109</v>
      </c>
      <c r="B89" s="119" t="s">
        <v>83</v>
      </c>
      <c r="C89" s="120"/>
      <c r="D89" s="121">
        <f t="shared" si="16"/>
        <v>124</v>
      </c>
      <c r="E89" s="53"/>
      <c r="F89" s="134"/>
      <c r="G89" s="93"/>
      <c r="H89" s="93"/>
      <c r="I89" s="134"/>
      <c r="J89" s="155">
        <v>113</v>
      </c>
      <c r="K89" s="53"/>
      <c r="L89" s="134"/>
      <c r="M89" s="93"/>
      <c r="N89" s="93"/>
      <c r="O89" s="134"/>
      <c r="P89" s="121">
        <f t="shared" si="11"/>
        <v>11</v>
      </c>
      <c r="Q89" s="53"/>
      <c r="R89" s="134"/>
      <c r="S89" s="93"/>
      <c r="T89" s="93"/>
      <c r="U89" s="134"/>
      <c r="V89" s="155">
        <v>8</v>
      </c>
      <c r="W89" s="53"/>
      <c r="X89" s="134"/>
      <c r="Y89" s="93"/>
      <c r="Z89" s="93"/>
      <c r="AA89" s="134"/>
      <c r="AB89" s="155">
        <v>3</v>
      </c>
      <c r="AC89" s="53"/>
      <c r="AD89" s="134"/>
      <c r="AE89" s="93"/>
      <c r="AF89" s="93"/>
      <c r="AG89" s="134"/>
      <c r="AH89" s="134"/>
      <c r="AI89" s="134"/>
      <c r="AJ89" s="99"/>
      <c r="AK89" s="99"/>
      <c r="AL89" s="99"/>
      <c r="AM89" s="99"/>
      <c r="AN89" s="99"/>
      <c r="AO89" s="99"/>
      <c r="AP89" s="99"/>
      <c r="AQ89" s="99"/>
      <c r="AR89" s="99"/>
      <c r="AS89" s="99"/>
      <c r="AT89" s="99"/>
      <c r="AU89" s="99"/>
      <c r="AV89" s="99"/>
      <c r="AW89" s="99"/>
      <c r="AX89" s="99"/>
      <c r="AY89" s="99"/>
      <c r="AZ89" s="99"/>
    </row>
    <row r="90" spans="1:52" s="122" customFormat="1" ht="15.75" customHeight="1" x14ac:dyDescent="0.2">
      <c r="A90" s="129" t="s">
        <v>113</v>
      </c>
      <c r="B90" s="132" t="str">
        <f>B66</f>
        <v>UBND thành phố Gia Nghĩa</v>
      </c>
      <c r="C90" s="120"/>
      <c r="D90" s="121">
        <f t="shared" si="16"/>
        <v>80</v>
      </c>
      <c r="E90" s="53"/>
      <c r="F90" s="134"/>
      <c r="G90" s="93"/>
      <c r="H90" s="93"/>
      <c r="I90" s="134"/>
      <c r="J90" s="155">
        <v>73</v>
      </c>
      <c r="K90" s="53"/>
      <c r="L90" s="134"/>
      <c r="M90" s="93"/>
      <c r="N90" s="93"/>
      <c r="O90" s="134"/>
      <c r="P90" s="121">
        <f t="shared" si="11"/>
        <v>7</v>
      </c>
      <c r="Q90" s="53"/>
      <c r="R90" s="134"/>
      <c r="S90" s="93"/>
      <c r="T90" s="93"/>
      <c r="U90" s="134"/>
      <c r="V90" s="155"/>
      <c r="W90" s="53"/>
      <c r="X90" s="134"/>
      <c r="Y90" s="93"/>
      <c r="Z90" s="93"/>
      <c r="AA90" s="134"/>
      <c r="AB90" s="155">
        <v>7</v>
      </c>
      <c r="AC90" s="53"/>
      <c r="AD90" s="134"/>
      <c r="AE90" s="93"/>
      <c r="AF90" s="93"/>
      <c r="AG90" s="134"/>
      <c r="AH90" s="134"/>
      <c r="AI90" s="134"/>
      <c r="AJ90" s="99"/>
      <c r="AK90" s="99"/>
      <c r="AL90" s="99"/>
      <c r="AM90" s="99"/>
      <c r="AN90" s="99"/>
      <c r="AO90" s="99"/>
      <c r="AP90" s="99"/>
      <c r="AQ90" s="99"/>
      <c r="AR90" s="99"/>
      <c r="AS90" s="99"/>
      <c r="AT90" s="99"/>
      <c r="AU90" s="99"/>
      <c r="AV90" s="99"/>
      <c r="AW90" s="99"/>
      <c r="AX90" s="99"/>
      <c r="AY90" s="99"/>
      <c r="AZ90" s="99"/>
    </row>
    <row r="91" spans="1:52" s="114" customFormat="1" ht="33" customHeight="1" x14ac:dyDescent="0.25">
      <c r="A91" s="115" t="s">
        <v>92</v>
      </c>
      <c r="B91" s="116" t="s">
        <v>124</v>
      </c>
      <c r="C91" s="110"/>
      <c r="D91" s="111">
        <f>D92+D93</f>
        <v>0</v>
      </c>
      <c r="E91" s="47">
        <f t="shared" ref="E91:AI91" si="36">E92+E93</f>
        <v>0</v>
      </c>
      <c r="F91" s="111">
        <f t="shared" si="36"/>
        <v>0</v>
      </c>
      <c r="G91" s="112">
        <f t="shared" si="36"/>
        <v>0</v>
      </c>
      <c r="H91" s="112">
        <f t="shared" si="36"/>
        <v>0</v>
      </c>
      <c r="I91" s="111">
        <f t="shared" si="36"/>
        <v>0</v>
      </c>
      <c r="J91" s="111">
        <f t="shared" si="36"/>
        <v>0</v>
      </c>
      <c r="K91" s="47">
        <f t="shared" si="36"/>
        <v>0</v>
      </c>
      <c r="L91" s="111">
        <f t="shared" si="36"/>
        <v>0</v>
      </c>
      <c r="M91" s="112">
        <f t="shared" si="36"/>
        <v>0</v>
      </c>
      <c r="N91" s="112">
        <f t="shared" si="36"/>
        <v>0</v>
      </c>
      <c r="O91" s="111">
        <f t="shared" si="36"/>
        <v>0</v>
      </c>
      <c r="P91" s="111">
        <f t="shared" si="36"/>
        <v>0</v>
      </c>
      <c r="Q91" s="47">
        <f t="shared" si="36"/>
        <v>0</v>
      </c>
      <c r="R91" s="111">
        <f t="shared" si="36"/>
        <v>0</v>
      </c>
      <c r="S91" s="112">
        <f t="shared" si="36"/>
        <v>0</v>
      </c>
      <c r="T91" s="112">
        <f t="shared" si="36"/>
        <v>0</v>
      </c>
      <c r="U91" s="111">
        <f t="shared" si="36"/>
        <v>0</v>
      </c>
      <c r="V91" s="111">
        <f t="shared" si="36"/>
        <v>0</v>
      </c>
      <c r="W91" s="47">
        <f t="shared" si="36"/>
        <v>0</v>
      </c>
      <c r="X91" s="111">
        <f t="shared" si="36"/>
        <v>0</v>
      </c>
      <c r="Y91" s="112">
        <f t="shared" si="36"/>
        <v>0</v>
      </c>
      <c r="Z91" s="112">
        <f t="shared" si="36"/>
        <v>0</v>
      </c>
      <c r="AA91" s="111">
        <f t="shared" si="36"/>
        <v>0</v>
      </c>
      <c r="AB91" s="111">
        <f t="shared" si="36"/>
        <v>0</v>
      </c>
      <c r="AC91" s="47">
        <f t="shared" si="36"/>
        <v>0</v>
      </c>
      <c r="AD91" s="111">
        <f t="shared" si="36"/>
        <v>0</v>
      </c>
      <c r="AE91" s="112">
        <f t="shared" si="36"/>
        <v>0</v>
      </c>
      <c r="AF91" s="112">
        <f t="shared" si="36"/>
        <v>0</v>
      </c>
      <c r="AG91" s="111">
        <f t="shared" si="36"/>
        <v>0</v>
      </c>
      <c r="AH91" s="111">
        <f t="shared" si="36"/>
        <v>0</v>
      </c>
      <c r="AI91" s="111">
        <f t="shared" si="36"/>
        <v>0</v>
      </c>
      <c r="AJ91" s="113"/>
      <c r="AK91" s="113"/>
      <c r="AL91" s="113"/>
      <c r="AM91" s="113"/>
      <c r="AN91" s="113"/>
      <c r="AO91" s="113"/>
      <c r="AP91" s="113"/>
      <c r="AQ91" s="113"/>
      <c r="AR91" s="113"/>
      <c r="AS91" s="113"/>
      <c r="AT91" s="113"/>
      <c r="AU91" s="113"/>
      <c r="AV91" s="113"/>
      <c r="AW91" s="113"/>
      <c r="AX91" s="113"/>
      <c r="AY91" s="113"/>
      <c r="AZ91" s="113"/>
    </row>
    <row r="92" spans="1:52" s="114" customFormat="1" ht="15.75" customHeight="1" x14ac:dyDescent="0.2">
      <c r="A92" s="129" t="s">
        <v>101</v>
      </c>
      <c r="B92" s="119" t="s">
        <v>82</v>
      </c>
      <c r="C92" s="110"/>
      <c r="D92" s="111">
        <f t="shared" ref="D92:D112" si="37">J92+P92</f>
        <v>0</v>
      </c>
      <c r="E92" s="51"/>
      <c r="F92" s="125"/>
      <c r="G92" s="126"/>
      <c r="H92" s="126"/>
      <c r="I92" s="125"/>
      <c r="J92" s="122"/>
      <c r="K92" s="51"/>
      <c r="L92" s="125"/>
      <c r="M92" s="126"/>
      <c r="N92" s="126"/>
      <c r="O92" s="125"/>
      <c r="P92" s="111">
        <f t="shared" ref="P92:P112" si="38">V92+AB92</f>
        <v>0</v>
      </c>
      <c r="Q92" s="51"/>
      <c r="R92" s="125"/>
      <c r="S92" s="126"/>
      <c r="T92" s="126"/>
      <c r="U92" s="125"/>
      <c r="V92" s="122"/>
      <c r="W92" s="51"/>
      <c r="X92" s="125"/>
      <c r="Y92" s="126"/>
      <c r="Z92" s="126"/>
      <c r="AA92" s="125"/>
      <c r="AB92" s="122"/>
      <c r="AC92" s="51"/>
      <c r="AD92" s="125"/>
      <c r="AE92" s="126"/>
      <c r="AF92" s="126"/>
      <c r="AG92" s="125"/>
      <c r="AH92" s="125"/>
      <c r="AI92" s="125"/>
      <c r="AJ92" s="113"/>
      <c r="AK92" s="113"/>
      <c r="AL92" s="113"/>
      <c r="AM92" s="113"/>
      <c r="AN92" s="113"/>
      <c r="AO92" s="113"/>
      <c r="AP92" s="113"/>
      <c r="AQ92" s="113"/>
      <c r="AR92" s="113"/>
      <c r="AS92" s="113"/>
      <c r="AT92" s="113"/>
      <c r="AU92" s="113"/>
      <c r="AV92" s="113"/>
      <c r="AW92" s="113"/>
      <c r="AX92" s="113"/>
      <c r="AY92" s="113"/>
      <c r="AZ92" s="113"/>
    </row>
    <row r="93" spans="1:52" s="114" customFormat="1" ht="15.75" customHeight="1" x14ac:dyDescent="0.2">
      <c r="A93" s="129" t="s">
        <v>104</v>
      </c>
      <c r="B93" s="119" t="s">
        <v>83</v>
      </c>
      <c r="C93" s="110"/>
      <c r="D93" s="111">
        <f t="shared" si="37"/>
        <v>0</v>
      </c>
      <c r="E93" s="51"/>
      <c r="F93" s="125"/>
      <c r="G93" s="126"/>
      <c r="H93" s="126"/>
      <c r="I93" s="125"/>
      <c r="J93" s="122"/>
      <c r="K93" s="51"/>
      <c r="L93" s="125"/>
      <c r="M93" s="126"/>
      <c r="N93" s="126"/>
      <c r="O93" s="125"/>
      <c r="P93" s="111">
        <f t="shared" si="38"/>
        <v>0</v>
      </c>
      <c r="Q93" s="51"/>
      <c r="R93" s="125"/>
      <c r="S93" s="126"/>
      <c r="T93" s="126"/>
      <c r="U93" s="125"/>
      <c r="V93" s="122"/>
      <c r="W93" s="51"/>
      <c r="X93" s="125"/>
      <c r="Y93" s="126"/>
      <c r="Z93" s="126"/>
      <c r="AA93" s="125"/>
      <c r="AB93" s="122"/>
      <c r="AC93" s="51"/>
      <c r="AD93" s="125"/>
      <c r="AE93" s="126"/>
      <c r="AF93" s="126"/>
      <c r="AG93" s="125"/>
      <c r="AH93" s="125"/>
      <c r="AI93" s="125"/>
      <c r="AJ93" s="113"/>
      <c r="AK93" s="113"/>
      <c r="AL93" s="113"/>
      <c r="AM93" s="113"/>
      <c r="AN93" s="113"/>
      <c r="AO93" s="113"/>
      <c r="AP93" s="113"/>
      <c r="AQ93" s="113"/>
      <c r="AR93" s="113"/>
      <c r="AS93" s="113"/>
      <c r="AT93" s="113"/>
      <c r="AU93" s="113"/>
      <c r="AV93" s="113"/>
      <c r="AW93" s="113"/>
      <c r="AX93" s="113"/>
      <c r="AY93" s="113"/>
      <c r="AZ93" s="113"/>
    </row>
    <row r="94" spans="1:52" s="114" customFormat="1" ht="15.75" customHeight="1" x14ac:dyDescent="0.25">
      <c r="A94" s="115" t="s">
        <v>92</v>
      </c>
      <c r="B94" s="116" t="s">
        <v>125</v>
      </c>
      <c r="C94" s="110"/>
      <c r="D94" s="111">
        <f>D95+D98</f>
        <v>0</v>
      </c>
      <c r="E94" s="47">
        <f t="shared" ref="E94:AH94" si="39">E95+E98</f>
        <v>0</v>
      </c>
      <c r="F94" s="111">
        <f t="shared" si="39"/>
        <v>0</v>
      </c>
      <c r="G94" s="112">
        <f t="shared" si="39"/>
        <v>0</v>
      </c>
      <c r="H94" s="112">
        <f t="shared" si="39"/>
        <v>0</v>
      </c>
      <c r="I94" s="111">
        <f t="shared" si="39"/>
        <v>0</v>
      </c>
      <c r="J94" s="111">
        <f t="shared" si="39"/>
        <v>0</v>
      </c>
      <c r="K94" s="47">
        <f t="shared" si="39"/>
        <v>0</v>
      </c>
      <c r="L94" s="111">
        <f t="shared" si="39"/>
        <v>0</v>
      </c>
      <c r="M94" s="112">
        <f t="shared" si="39"/>
        <v>0</v>
      </c>
      <c r="N94" s="112">
        <f t="shared" si="39"/>
        <v>0</v>
      </c>
      <c r="O94" s="111">
        <f t="shared" si="39"/>
        <v>0</v>
      </c>
      <c r="P94" s="111">
        <f t="shared" si="39"/>
        <v>0</v>
      </c>
      <c r="Q94" s="47">
        <f t="shared" si="39"/>
        <v>0</v>
      </c>
      <c r="R94" s="111">
        <f t="shared" si="39"/>
        <v>0</v>
      </c>
      <c r="S94" s="112">
        <f t="shared" si="39"/>
        <v>0</v>
      </c>
      <c r="T94" s="112">
        <f t="shared" si="39"/>
        <v>0</v>
      </c>
      <c r="U94" s="111">
        <f t="shared" si="39"/>
        <v>0</v>
      </c>
      <c r="V94" s="111">
        <f t="shared" si="39"/>
        <v>0</v>
      </c>
      <c r="W94" s="47">
        <f t="shared" si="39"/>
        <v>0</v>
      </c>
      <c r="X94" s="111">
        <f t="shared" si="39"/>
        <v>0</v>
      </c>
      <c r="Y94" s="112">
        <f t="shared" si="39"/>
        <v>0</v>
      </c>
      <c r="Z94" s="112">
        <f t="shared" si="39"/>
        <v>0</v>
      </c>
      <c r="AA94" s="111">
        <f t="shared" si="39"/>
        <v>0</v>
      </c>
      <c r="AB94" s="111">
        <f t="shared" si="39"/>
        <v>0</v>
      </c>
      <c r="AC94" s="47">
        <f t="shared" si="39"/>
        <v>0</v>
      </c>
      <c r="AD94" s="111">
        <f t="shared" si="39"/>
        <v>0</v>
      </c>
      <c r="AE94" s="112">
        <f t="shared" si="39"/>
        <v>0</v>
      </c>
      <c r="AF94" s="112">
        <f t="shared" si="39"/>
        <v>0</v>
      </c>
      <c r="AG94" s="111">
        <f t="shared" si="39"/>
        <v>0</v>
      </c>
      <c r="AH94" s="111">
        <f t="shared" si="39"/>
        <v>0</v>
      </c>
      <c r="AI94" s="125"/>
      <c r="AJ94" s="113"/>
      <c r="AK94" s="113"/>
      <c r="AL94" s="113"/>
      <c r="AM94" s="113"/>
      <c r="AN94" s="113"/>
      <c r="AO94" s="113"/>
      <c r="AP94" s="113"/>
      <c r="AQ94" s="113"/>
      <c r="AR94" s="113"/>
      <c r="AS94" s="113"/>
      <c r="AT94" s="113"/>
      <c r="AU94" s="113"/>
      <c r="AV94" s="113"/>
      <c r="AW94" s="113"/>
      <c r="AX94" s="113"/>
      <c r="AY94" s="113"/>
      <c r="AZ94" s="113"/>
    </row>
    <row r="95" spans="1:52" s="114" customFormat="1" ht="15.75" customHeight="1" x14ac:dyDescent="0.25">
      <c r="A95" s="115">
        <v>1</v>
      </c>
      <c r="B95" s="116" t="s">
        <v>126</v>
      </c>
      <c r="C95" s="110"/>
      <c r="D95" s="111">
        <f>D96</f>
        <v>0</v>
      </c>
      <c r="E95" s="47">
        <f t="shared" ref="E95:AH96" si="40">E96</f>
        <v>0</v>
      </c>
      <c r="F95" s="111">
        <f t="shared" si="40"/>
        <v>0</v>
      </c>
      <c r="G95" s="112">
        <f t="shared" si="40"/>
        <v>0</v>
      </c>
      <c r="H95" s="112">
        <f t="shared" si="40"/>
        <v>0</v>
      </c>
      <c r="I95" s="111">
        <f t="shared" si="40"/>
        <v>0</v>
      </c>
      <c r="J95" s="111">
        <f t="shared" si="40"/>
        <v>0</v>
      </c>
      <c r="K95" s="47">
        <f t="shared" si="40"/>
        <v>0</v>
      </c>
      <c r="L95" s="111">
        <f t="shared" si="40"/>
        <v>0</v>
      </c>
      <c r="M95" s="112">
        <f t="shared" si="40"/>
        <v>0</v>
      </c>
      <c r="N95" s="112">
        <f t="shared" si="40"/>
        <v>0</v>
      </c>
      <c r="O95" s="111">
        <f t="shared" si="40"/>
        <v>0</v>
      </c>
      <c r="P95" s="111">
        <f t="shared" si="40"/>
        <v>0</v>
      </c>
      <c r="Q95" s="47">
        <f t="shared" si="40"/>
        <v>0</v>
      </c>
      <c r="R95" s="111">
        <f t="shared" si="40"/>
        <v>0</v>
      </c>
      <c r="S95" s="112">
        <f t="shared" si="40"/>
        <v>0</v>
      </c>
      <c r="T95" s="112">
        <f t="shared" si="40"/>
        <v>0</v>
      </c>
      <c r="U95" s="111">
        <f t="shared" si="40"/>
        <v>0</v>
      </c>
      <c r="V95" s="111">
        <f t="shared" si="40"/>
        <v>0</v>
      </c>
      <c r="W95" s="47">
        <f t="shared" si="40"/>
        <v>0</v>
      </c>
      <c r="X95" s="111">
        <f t="shared" si="40"/>
        <v>0</v>
      </c>
      <c r="Y95" s="112">
        <f t="shared" si="40"/>
        <v>0</v>
      </c>
      <c r="Z95" s="112">
        <f t="shared" si="40"/>
        <v>0</v>
      </c>
      <c r="AA95" s="111">
        <f t="shared" si="40"/>
        <v>0</v>
      </c>
      <c r="AB95" s="111">
        <f t="shared" si="40"/>
        <v>0</v>
      </c>
      <c r="AC95" s="47">
        <f t="shared" si="40"/>
        <v>0</v>
      </c>
      <c r="AD95" s="111">
        <f t="shared" si="40"/>
        <v>0</v>
      </c>
      <c r="AE95" s="112">
        <f t="shared" si="40"/>
        <v>0</v>
      </c>
      <c r="AF95" s="112">
        <f t="shared" si="40"/>
        <v>0</v>
      </c>
      <c r="AG95" s="111">
        <f t="shared" si="40"/>
        <v>0</v>
      </c>
      <c r="AH95" s="111">
        <f t="shared" si="40"/>
        <v>0</v>
      </c>
      <c r="AI95" s="125"/>
      <c r="AJ95" s="113"/>
      <c r="AK95" s="113"/>
      <c r="AL95" s="113"/>
      <c r="AM95" s="113"/>
      <c r="AN95" s="113"/>
      <c r="AO95" s="113"/>
      <c r="AP95" s="113"/>
      <c r="AQ95" s="113"/>
      <c r="AR95" s="113"/>
      <c r="AS95" s="113"/>
      <c r="AT95" s="113"/>
      <c r="AU95" s="113"/>
      <c r="AV95" s="113"/>
      <c r="AW95" s="113"/>
      <c r="AX95" s="113"/>
      <c r="AY95" s="113"/>
      <c r="AZ95" s="113"/>
    </row>
    <row r="96" spans="1:52" s="114" customFormat="1" ht="15.75" customHeight="1" x14ac:dyDescent="0.25">
      <c r="A96" s="128" t="s">
        <v>76</v>
      </c>
      <c r="B96" s="123" t="str">
        <f>B80</f>
        <v>Các Sở, ban, ngành</v>
      </c>
      <c r="C96" s="110"/>
      <c r="D96" s="111">
        <f>D97</f>
        <v>0</v>
      </c>
      <c r="E96" s="47">
        <f t="shared" si="40"/>
        <v>0</v>
      </c>
      <c r="F96" s="111">
        <f t="shared" si="40"/>
        <v>0</v>
      </c>
      <c r="G96" s="112">
        <f t="shared" si="40"/>
        <v>0</v>
      </c>
      <c r="H96" s="112">
        <f t="shared" si="40"/>
        <v>0</v>
      </c>
      <c r="I96" s="111">
        <f t="shared" si="40"/>
        <v>0</v>
      </c>
      <c r="J96" s="111">
        <f t="shared" si="40"/>
        <v>0</v>
      </c>
      <c r="K96" s="47">
        <f t="shared" si="40"/>
        <v>0</v>
      </c>
      <c r="L96" s="111">
        <f t="shared" si="40"/>
        <v>0</v>
      </c>
      <c r="M96" s="112">
        <f t="shared" si="40"/>
        <v>0</v>
      </c>
      <c r="N96" s="112">
        <f t="shared" si="40"/>
        <v>0</v>
      </c>
      <c r="O96" s="111">
        <f t="shared" si="40"/>
        <v>0</v>
      </c>
      <c r="P96" s="111">
        <f t="shared" si="40"/>
        <v>0</v>
      </c>
      <c r="Q96" s="47">
        <f t="shared" si="40"/>
        <v>0</v>
      </c>
      <c r="R96" s="111">
        <f t="shared" si="40"/>
        <v>0</v>
      </c>
      <c r="S96" s="112">
        <f t="shared" si="40"/>
        <v>0</v>
      </c>
      <c r="T96" s="112">
        <f t="shared" si="40"/>
        <v>0</v>
      </c>
      <c r="U96" s="111">
        <f t="shared" si="40"/>
        <v>0</v>
      </c>
      <c r="V96" s="111">
        <f t="shared" si="40"/>
        <v>0</v>
      </c>
      <c r="W96" s="47">
        <f t="shared" si="40"/>
        <v>0</v>
      </c>
      <c r="X96" s="111">
        <f t="shared" si="40"/>
        <v>0</v>
      </c>
      <c r="Y96" s="112">
        <f t="shared" si="40"/>
        <v>0</v>
      </c>
      <c r="Z96" s="112">
        <f t="shared" si="40"/>
        <v>0</v>
      </c>
      <c r="AA96" s="111">
        <f t="shared" si="40"/>
        <v>0</v>
      </c>
      <c r="AB96" s="111">
        <f t="shared" si="40"/>
        <v>0</v>
      </c>
      <c r="AC96" s="47">
        <f t="shared" si="40"/>
        <v>0</v>
      </c>
      <c r="AD96" s="111">
        <f t="shared" si="40"/>
        <v>0</v>
      </c>
      <c r="AE96" s="112">
        <f t="shared" si="40"/>
        <v>0</v>
      </c>
      <c r="AF96" s="112">
        <f t="shared" si="40"/>
        <v>0</v>
      </c>
      <c r="AG96" s="111">
        <f t="shared" si="40"/>
        <v>0</v>
      </c>
      <c r="AH96" s="111">
        <f t="shared" si="40"/>
        <v>0</v>
      </c>
      <c r="AI96" s="125"/>
      <c r="AJ96" s="113"/>
      <c r="AK96" s="113"/>
      <c r="AL96" s="113"/>
      <c r="AM96" s="113"/>
      <c r="AN96" s="113"/>
      <c r="AO96" s="113"/>
      <c r="AP96" s="113"/>
      <c r="AQ96" s="113"/>
      <c r="AR96" s="113"/>
      <c r="AS96" s="113"/>
      <c r="AT96" s="113"/>
      <c r="AU96" s="113"/>
      <c r="AV96" s="113"/>
      <c r="AW96" s="113"/>
      <c r="AX96" s="113"/>
      <c r="AY96" s="113"/>
      <c r="AZ96" s="113"/>
    </row>
    <row r="97" spans="1:52" s="114" customFormat="1" ht="15.75" customHeight="1" x14ac:dyDescent="0.25">
      <c r="A97" s="129" t="s">
        <v>101</v>
      </c>
      <c r="B97" s="124" t="s">
        <v>118</v>
      </c>
      <c r="C97" s="110"/>
      <c r="D97" s="111">
        <f t="shared" si="37"/>
        <v>0</v>
      </c>
      <c r="E97" s="51"/>
      <c r="F97" s="125"/>
      <c r="G97" s="126"/>
      <c r="H97" s="126"/>
      <c r="I97" s="125"/>
      <c r="J97" s="122"/>
      <c r="K97" s="51"/>
      <c r="L97" s="125"/>
      <c r="M97" s="126"/>
      <c r="N97" s="126"/>
      <c r="O97" s="125"/>
      <c r="P97" s="111">
        <f t="shared" si="38"/>
        <v>0</v>
      </c>
      <c r="Q97" s="51"/>
      <c r="R97" s="125"/>
      <c r="S97" s="126"/>
      <c r="T97" s="126"/>
      <c r="U97" s="125"/>
      <c r="V97" s="122"/>
      <c r="W97" s="51"/>
      <c r="X97" s="125"/>
      <c r="Y97" s="126"/>
      <c r="Z97" s="126"/>
      <c r="AA97" s="125"/>
      <c r="AB97" s="122"/>
      <c r="AC97" s="51"/>
      <c r="AD97" s="125"/>
      <c r="AE97" s="126"/>
      <c r="AF97" s="126"/>
      <c r="AG97" s="125"/>
      <c r="AH97" s="125"/>
      <c r="AI97" s="125"/>
      <c r="AJ97" s="113"/>
      <c r="AK97" s="113"/>
      <c r="AL97" s="113"/>
      <c r="AM97" s="113"/>
      <c r="AN97" s="113"/>
      <c r="AO97" s="113"/>
      <c r="AP97" s="113"/>
      <c r="AQ97" s="113"/>
      <c r="AR97" s="113"/>
      <c r="AS97" s="113"/>
      <c r="AT97" s="113"/>
      <c r="AU97" s="113"/>
      <c r="AV97" s="113"/>
      <c r="AW97" s="113"/>
      <c r="AX97" s="113"/>
      <c r="AY97" s="113"/>
      <c r="AZ97" s="113"/>
    </row>
    <row r="98" spans="1:52" s="114" customFormat="1" ht="15.75" customHeight="1" x14ac:dyDescent="0.25">
      <c r="A98" s="115">
        <v>2</v>
      </c>
      <c r="B98" s="116" t="s">
        <v>127</v>
      </c>
      <c r="C98" s="110"/>
      <c r="D98" s="111">
        <f>D99</f>
        <v>0</v>
      </c>
      <c r="E98" s="47">
        <f t="shared" ref="E98:AH99" si="41">E99</f>
        <v>0</v>
      </c>
      <c r="F98" s="111">
        <f t="shared" si="41"/>
        <v>0</v>
      </c>
      <c r="G98" s="112">
        <f t="shared" si="41"/>
        <v>0</v>
      </c>
      <c r="H98" s="112">
        <f t="shared" si="41"/>
        <v>0</v>
      </c>
      <c r="I98" s="111">
        <f t="shared" si="41"/>
        <v>0</v>
      </c>
      <c r="J98" s="111">
        <f t="shared" si="41"/>
        <v>0</v>
      </c>
      <c r="K98" s="47">
        <f t="shared" si="41"/>
        <v>0</v>
      </c>
      <c r="L98" s="111">
        <f t="shared" si="41"/>
        <v>0</v>
      </c>
      <c r="M98" s="112">
        <f t="shared" si="41"/>
        <v>0</v>
      </c>
      <c r="N98" s="112">
        <f t="shared" si="41"/>
        <v>0</v>
      </c>
      <c r="O98" s="111">
        <f t="shared" si="41"/>
        <v>0</v>
      </c>
      <c r="P98" s="111">
        <f t="shared" si="41"/>
        <v>0</v>
      </c>
      <c r="Q98" s="47">
        <f t="shared" si="41"/>
        <v>0</v>
      </c>
      <c r="R98" s="111">
        <f t="shared" si="41"/>
        <v>0</v>
      </c>
      <c r="S98" s="112">
        <f t="shared" si="41"/>
        <v>0</v>
      </c>
      <c r="T98" s="112">
        <f t="shared" si="41"/>
        <v>0</v>
      </c>
      <c r="U98" s="111">
        <f t="shared" si="41"/>
        <v>0</v>
      </c>
      <c r="V98" s="111">
        <f t="shared" si="41"/>
        <v>0</v>
      </c>
      <c r="W98" s="47">
        <f t="shared" si="41"/>
        <v>0</v>
      </c>
      <c r="X98" s="111">
        <f t="shared" si="41"/>
        <v>0</v>
      </c>
      <c r="Y98" s="112">
        <f t="shared" si="41"/>
        <v>0</v>
      </c>
      <c r="Z98" s="112">
        <f t="shared" si="41"/>
        <v>0</v>
      </c>
      <c r="AA98" s="111">
        <f t="shared" si="41"/>
        <v>0</v>
      </c>
      <c r="AB98" s="111">
        <f t="shared" si="41"/>
        <v>0</v>
      </c>
      <c r="AC98" s="47">
        <f t="shared" si="41"/>
        <v>0</v>
      </c>
      <c r="AD98" s="111">
        <f t="shared" si="41"/>
        <v>0</v>
      </c>
      <c r="AE98" s="112">
        <f t="shared" si="41"/>
        <v>0</v>
      </c>
      <c r="AF98" s="112">
        <f t="shared" si="41"/>
        <v>0</v>
      </c>
      <c r="AG98" s="111">
        <f t="shared" si="41"/>
        <v>0</v>
      </c>
      <c r="AH98" s="111">
        <f t="shared" si="41"/>
        <v>0</v>
      </c>
      <c r="AI98" s="125"/>
      <c r="AJ98" s="113"/>
      <c r="AK98" s="113"/>
      <c r="AL98" s="113"/>
      <c r="AM98" s="113"/>
      <c r="AN98" s="113"/>
      <c r="AO98" s="113"/>
      <c r="AP98" s="113"/>
      <c r="AQ98" s="113"/>
      <c r="AR98" s="113"/>
      <c r="AS98" s="113"/>
      <c r="AT98" s="113"/>
      <c r="AU98" s="113"/>
      <c r="AV98" s="113"/>
      <c r="AW98" s="113"/>
      <c r="AX98" s="113"/>
      <c r="AY98" s="113"/>
      <c r="AZ98" s="113"/>
    </row>
    <row r="99" spans="1:52" s="114" customFormat="1" ht="15.75" customHeight="1" x14ac:dyDescent="0.25">
      <c r="A99" s="128" t="s">
        <v>76</v>
      </c>
      <c r="B99" s="123" t="str">
        <f>B96</f>
        <v>Các Sở, ban, ngành</v>
      </c>
      <c r="C99" s="110"/>
      <c r="D99" s="111">
        <f>D100</f>
        <v>0</v>
      </c>
      <c r="E99" s="47">
        <f t="shared" si="41"/>
        <v>0</v>
      </c>
      <c r="F99" s="111">
        <f t="shared" si="41"/>
        <v>0</v>
      </c>
      <c r="G99" s="112">
        <f t="shared" si="41"/>
        <v>0</v>
      </c>
      <c r="H99" s="112">
        <f t="shared" si="41"/>
        <v>0</v>
      </c>
      <c r="I99" s="111">
        <f t="shared" si="41"/>
        <v>0</v>
      </c>
      <c r="J99" s="111">
        <f t="shared" si="41"/>
        <v>0</v>
      </c>
      <c r="K99" s="47">
        <f t="shared" si="41"/>
        <v>0</v>
      </c>
      <c r="L99" s="111">
        <f t="shared" si="41"/>
        <v>0</v>
      </c>
      <c r="M99" s="112">
        <f t="shared" si="41"/>
        <v>0</v>
      </c>
      <c r="N99" s="112">
        <f t="shared" si="41"/>
        <v>0</v>
      </c>
      <c r="O99" s="111">
        <f t="shared" si="41"/>
        <v>0</v>
      </c>
      <c r="P99" s="111">
        <f t="shared" si="41"/>
        <v>0</v>
      </c>
      <c r="Q99" s="47">
        <f t="shared" si="41"/>
        <v>0</v>
      </c>
      <c r="R99" s="111">
        <f t="shared" si="41"/>
        <v>0</v>
      </c>
      <c r="S99" s="112">
        <f t="shared" si="41"/>
        <v>0</v>
      </c>
      <c r="T99" s="112">
        <f t="shared" si="41"/>
        <v>0</v>
      </c>
      <c r="U99" s="111">
        <f t="shared" si="41"/>
        <v>0</v>
      </c>
      <c r="V99" s="111">
        <f t="shared" si="41"/>
        <v>0</v>
      </c>
      <c r="W99" s="47">
        <f t="shared" si="41"/>
        <v>0</v>
      </c>
      <c r="X99" s="111">
        <f t="shared" si="41"/>
        <v>0</v>
      </c>
      <c r="Y99" s="112">
        <f t="shared" si="41"/>
        <v>0</v>
      </c>
      <c r="Z99" s="112">
        <f t="shared" si="41"/>
        <v>0</v>
      </c>
      <c r="AA99" s="111">
        <f t="shared" si="41"/>
        <v>0</v>
      </c>
      <c r="AB99" s="111">
        <f t="shared" si="41"/>
        <v>0</v>
      </c>
      <c r="AC99" s="47">
        <f t="shared" si="41"/>
        <v>0</v>
      </c>
      <c r="AD99" s="111">
        <f t="shared" si="41"/>
        <v>0</v>
      </c>
      <c r="AE99" s="112">
        <f t="shared" si="41"/>
        <v>0</v>
      </c>
      <c r="AF99" s="112">
        <f t="shared" si="41"/>
        <v>0</v>
      </c>
      <c r="AG99" s="111">
        <f t="shared" si="41"/>
        <v>0</v>
      </c>
      <c r="AH99" s="111">
        <f t="shared" si="41"/>
        <v>0</v>
      </c>
      <c r="AI99" s="125"/>
      <c r="AJ99" s="113"/>
      <c r="AK99" s="113"/>
      <c r="AL99" s="113"/>
      <c r="AM99" s="113"/>
      <c r="AN99" s="113"/>
      <c r="AO99" s="113"/>
      <c r="AP99" s="113"/>
      <c r="AQ99" s="113"/>
      <c r="AR99" s="113"/>
      <c r="AS99" s="113"/>
      <c r="AT99" s="113"/>
      <c r="AU99" s="113"/>
      <c r="AV99" s="113"/>
      <c r="AW99" s="113"/>
      <c r="AX99" s="113"/>
      <c r="AY99" s="113"/>
      <c r="AZ99" s="113"/>
    </row>
    <row r="100" spans="1:52" s="114" customFormat="1" ht="15.75" customHeight="1" x14ac:dyDescent="0.25">
      <c r="A100" s="129" t="s">
        <v>101</v>
      </c>
      <c r="B100" s="124" t="s">
        <v>111</v>
      </c>
      <c r="C100" s="110"/>
      <c r="D100" s="111">
        <f t="shared" si="37"/>
        <v>0</v>
      </c>
      <c r="E100" s="51"/>
      <c r="F100" s="125"/>
      <c r="G100" s="126"/>
      <c r="H100" s="126"/>
      <c r="I100" s="125"/>
      <c r="J100" s="122"/>
      <c r="K100" s="51"/>
      <c r="L100" s="125"/>
      <c r="M100" s="126"/>
      <c r="N100" s="126"/>
      <c r="O100" s="125"/>
      <c r="P100" s="111">
        <f t="shared" si="38"/>
        <v>0</v>
      </c>
      <c r="Q100" s="51"/>
      <c r="R100" s="125"/>
      <c r="S100" s="126"/>
      <c r="T100" s="126"/>
      <c r="U100" s="125"/>
      <c r="V100" s="122"/>
      <c r="W100" s="51"/>
      <c r="X100" s="125"/>
      <c r="Y100" s="126"/>
      <c r="Z100" s="126"/>
      <c r="AA100" s="125"/>
      <c r="AB100" s="122"/>
      <c r="AC100" s="51"/>
      <c r="AD100" s="125"/>
      <c r="AE100" s="126"/>
      <c r="AF100" s="126"/>
      <c r="AG100" s="125"/>
      <c r="AH100" s="125"/>
      <c r="AI100" s="125"/>
      <c r="AJ100" s="113"/>
      <c r="AK100" s="113"/>
      <c r="AL100" s="113"/>
      <c r="AM100" s="113"/>
      <c r="AN100" s="113"/>
      <c r="AO100" s="113"/>
      <c r="AP100" s="113"/>
      <c r="AQ100" s="113"/>
      <c r="AR100" s="113"/>
      <c r="AS100" s="113"/>
      <c r="AT100" s="113"/>
      <c r="AU100" s="113"/>
      <c r="AV100" s="113"/>
      <c r="AW100" s="113"/>
      <c r="AX100" s="113"/>
      <c r="AY100" s="113"/>
      <c r="AZ100" s="113"/>
    </row>
    <row r="101" spans="1:52" s="114" customFormat="1" ht="35.25" customHeight="1" x14ac:dyDescent="0.25">
      <c r="A101" s="128" t="s">
        <v>94</v>
      </c>
      <c r="B101" s="116" t="s">
        <v>128</v>
      </c>
      <c r="C101" s="110"/>
      <c r="D101" s="111">
        <f>D102+D104</f>
        <v>0</v>
      </c>
      <c r="E101" s="47">
        <f t="shared" ref="E101:AH101" si="42">E102+E104</f>
        <v>0</v>
      </c>
      <c r="F101" s="111">
        <f t="shared" si="42"/>
        <v>0</v>
      </c>
      <c r="G101" s="112">
        <f t="shared" si="42"/>
        <v>0</v>
      </c>
      <c r="H101" s="112">
        <f t="shared" si="42"/>
        <v>0</v>
      </c>
      <c r="I101" s="111">
        <f t="shared" si="42"/>
        <v>0</v>
      </c>
      <c r="J101" s="111">
        <f t="shared" si="42"/>
        <v>0</v>
      </c>
      <c r="K101" s="47">
        <f t="shared" si="42"/>
        <v>0</v>
      </c>
      <c r="L101" s="111">
        <f t="shared" si="42"/>
        <v>0</v>
      </c>
      <c r="M101" s="112">
        <f t="shared" si="42"/>
        <v>0</v>
      </c>
      <c r="N101" s="112">
        <f t="shared" si="42"/>
        <v>0</v>
      </c>
      <c r="O101" s="111">
        <f t="shared" si="42"/>
        <v>0</v>
      </c>
      <c r="P101" s="111">
        <f t="shared" si="42"/>
        <v>0</v>
      </c>
      <c r="Q101" s="47">
        <f t="shared" si="42"/>
        <v>0</v>
      </c>
      <c r="R101" s="111">
        <f t="shared" si="42"/>
        <v>0</v>
      </c>
      <c r="S101" s="112">
        <f t="shared" si="42"/>
        <v>0</v>
      </c>
      <c r="T101" s="112">
        <f t="shared" si="42"/>
        <v>0</v>
      </c>
      <c r="U101" s="111">
        <f t="shared" si="42"/>
        <v>0</v>
      </c>
      <c r="V101" s="111">
        <f t="shared" si="42"/>
        <v>0</v>
      </c>
      <c r="W101" s="47">
        <f t="shared" si="42"/>
        <v>0</v>
      </c>
      <c r="X101" s="111">
        <f t="shared" si="42"/>
        <v>0</v>
      </c>
      <c r="Y101" s="112">
        <f t="shared" si="42"/>
        <v>0</v>
      </c>
      <c r="Z101" s="112">
        <f t="shared" si="42"/>
        <v>0</v>
      </c>
      <c r="AA101" s="111">
        <f t="shared" si="42"/>
        <v>0</v>
      </c>
      <c r="AB101" s="111">
        <f t="shared" si="42"/>
        <v>0</v>
      </c>
      <c r="AC101" s="47">
        <f t="shared" si="42"/>
        <v>0</v>
      </c>
      <c r="AD101" s="111">
        <f t="shared" si="42"/>
        <v>0</v>
      </c>
      <c r="AE101" s="112">
        <f t="shared" si="42"/>
        <v>0</v>
      </c>
      <c r="AF101" s="112">
        <f t="shared" si="42"/>
        <v>0</v>
      </c>
      <c r="AG101" s="111">
        <f t="shared" si="42"/>
        <v>0</v>
      </c>
      <c r="AH101" s="111">
        <f t="shared" si="42"/>
        <v>0</v>
      </c>
      <c r="AI101" s="125"/>
      <c r="AJ101" s="113"/>
      <c r="AK101" s="113"/>
      <c r="AL101" s="113"/>
      <c r="AM101" s="113"/>
      <c r="AN101" s="113"/>
      <c r="AO101" s="113"/>
      <c r="AP101" s="113"/>
      <c r="AQ101" s="113"/>
      <c r="AR101" s="113"/>
      <c r="AS101" s="113"/>
      <c r="AT101" s="113"/>
      <c r="AU101" s="113"/>
      <c r="AV101" s="113"/>
      <c r="AW101" s="113"/>
      <c r="AX101" s="113"/>
      <c r="AY101" s="113"/>
      <c r="AZ101" s="113"/>
    </row>
    <row r="102" spans="1:52" s="114" customFormat="1" ht="15.75" customHeight="1" x14ac:dyDescent="0.25">
      <c r="A102" s="128" t="s">
        <v>76</v>
      </c>
      <c r="B102" s="123" t="str">
        <f>B99</f>
        <v>Các Sở, ban, ngành</v>
      </c>
      <c r="C102" s="110"/>
      <c r="D102" s="111">
        <f>D103</f>
        <v>0</v>
      </c>
      <c r="E102" s="47">
        <f t="shared" ref="E102:AH102" si="43">E103</f>
        <v>0</v>
      </c>
      <c r="F102" s="111">
        <f t="shared" si="43"/>
        <v>0</v>
      </c>
      <c r="G102" s="112">
        <f t="shared" si="43"/>
        <v>0</v>
      </c>
      <c r="H102" s="112">
        <f t="shared" si="43"/>
        <v>0</v>
      </c>
      <c r="I102" s="111">
        <f t="shared" si="43"/>
        <v>0</v>
      </c>
      <c r="J102" s="111">
        <f t="shared" si="43"/>
        <v>0</v>
      </c>
      <c r="K102" s="47">
        <f t="shared" si="43"/>
        <v>0</v>
      </c>
      <c r="L102" s="111">
        <f t="shared" si="43"/>
        <v>0</v>
      </c>
      <c r="M102" s="112">
        <f t="shared" si="43"/>
        <v>0</v>
      </c>
      <c r="N102" s="112">
        <f t="shared" si="43"/>
        <v>0</v>
      </c>
      <c r="O102" s="111">
        <f t="shared" si="43"/>
        <v>0</v>
      </c>
      <c r="P102" s="111">
        <f t="shared" si="43"/>
        <v>0</v>
      </c>
      <c r="Q102" s="47">
        <f t="shared" si="43"/>
        <v>0</v>
      </c>
      <c r="R102" s="111">
        <f t="shared" si="43"/>
        <v>0</v>
      </c>
      <c r="S102" s="112">
        <f t="shared" si="43"/>
        <v>0</v>
      </c>
      <c r="T102" s="112">
        <f t="shared" si="43"/>
        <v>0</v>
      </c>
      <c r="U102" s="111">
        <f t="shared" si="43"/>
        <v>0</v>
      </c>
      <c r="V102" s="111">
        <f t="shared" si="43"/>
        <v>0</v>
      </c>
      <c r="W102" s="47">
        <f t="shared" si="43"/>
        <v>0</v>
      </c>
      <c r="X102" s="111">
        <f t="shared" si="43"/>
        <v>0</v>
      </c>
      <c r="Y102" s="112">
        <f t="shared" si="43"/>
        <v>0</v>
      </c>
      <c r="Z102" s="112">
        <f t="shared" si="43"/>
        <v>0</v>
      </c>
      <c r="AA102" s="111">
        <f t="shared" si="43"/>
        <v>0</v>
      </c>
      <c r="AB102" s="111">
        <f t="shared" si="43"/>
        <v>0</v>
      </c>
      <c r="AC102" s="47">
        <f t="shared" si="43"/>
        <v>0</v>
      </c>
      <c r="AD102" s="111">
        <f t="shared" si="43"/>
        <v>0</v>
      </c>
      <c r="AE102" s="112">
        <f t="shared" si="43"/>
        <v>0</v>
      </c>
      <c r="AF102" s="112">
        <f t="shared" si="43"/>
        <v>0</v>
      </c>
      <c r="AG102" s="111">
        <f t="shared" si="43"/>
        <v>0</v>
      </c>
      <c r="AH102" s="111">
        <f t="shared" si="43"/>
        <v>0</v>
      </c>
      <c r="AI102" s="125"/>
      <c r="AJ102" s="113"/>
      <c r="AK102" s="113"/>
      <c r="AL102" s="113"/>
      <c r="AM102" s="113"/>
      <c r="AN102" s="113"/>
      <c r="AO102" s="113"/>
      <c r="AP102" s="113"/>
      <c r="AQ102" s="113"/>
      <c r="AR102" s="113"/>
      <c r="AS102" s="113"/>
      <c r="AT102" s="113"/>
      <c r="AU102" s="113"/>
      <c r="AV102" s="113"/>
      <c r="AW102" s="113"/>
      <c r="AX102" s="113"/>
      <c r="AY102" s="113"/>
      <c r="AZ102" s="113"/>
    </row>
    <row r="103" spans="1:52" s="114" customFormat="1" ht="15.75" customHeight="1" x14ac:dyDescent="0.25">
      <c r="A103" s="129" t="s">
        <v>101</v>
      </c>
      <c r="B103" s="124" t="s">
        <v>111</v>
      </c>
      <c r="C103" s="110"/>
      <c r="D103" s="111">
        <f t="shared" si="37"/>
        <v>0</v>
      </c>
      <c r="E103" s="51"/>
      <c r="F103" s="125"/>
      <c r="G103" s="126"/>
      <c r="H103" s="126"/>
      <c r="I103" s="125"/>
      <c r="J103" s="122"/>
      <c r="K103" s="51"/>
      <c r="L103" s="125"/>
      <c r="M103" s="126"/>
      <c r="N103" s="126"/>
      <c r="O103" s="125"/>
      <c r="P103" s="111">
        <f t="shared" si="38"/>
        <v>0</v>
      </c>
      <c r="Q103" s="51"/>
      <c r="R103" s="125"/>
      <c r="S103" s="126"/>
      <c r="T103" s="126"/>
      <c r="U103" s="125"/>
      <c r="V103" s="122"/>
      <c r="W103" s="51"/>
      <c r="X103" s="125"/>
      <c r="Y103" s="126"/>
      <c r="Z103" s="126"/>
      <c r="AA103" s="125"/>
      <c r="AB103" s="122"/>
      <c r="AC103" s="51"/>
      <c r="AD103" s="125"/>
      <c r="AE103" s="126"/>
      <c r="AF103" s="126"/>
      <c r="AG103" s="125"/>
      <c r="AH103" s="125"/>
      <c r="AI103" s="125"/>
      <c r="AJ103" s="113"/>
      <c r="AK103" s="113"/>
      <c r="AL103" s="113"/>
      <c r="AM103" s="113"/>
      <c r="AN103" s="113"/>
      <c r="AO103" s="113"/>
      <c r="AP103" s="113"/>
      <c r="AQ103" s="113"/>
      <c r="AR103" s="113"/>
      <c r="AS103" s="113"/>
      <c r="AT103" s="113"/>
      <c r="AU103" s="113"/>
      <c r="AV103" s="113"/>
      <c r="AW103" s="113"/>
      <c r="AX103" s="113"/>
      <c r="AY103" s="113"/>
      <c r="AZ103" s="113"/>
    </row>
    <row r="104" spans="1:52" s="114" customFormat="1" ht="15.75" customHeight="1" x14ac:dyDescent="0.25">
      <c r="A104" s="128" t="s">
        <v>76</v>
      </c>
      <c r="B104" s="123" t="str">
        <f>B82</f>
        <v>Phân cấp cho cấp huyện</v>
      </c>
      <c r="C104" s="110"/>
      <c r="D104" s="111">
        <f>SUM(D105:D112)</f>
        <v>0</v>
      </c>
      <c r="E104" s="47">
        <f t="shared" ref="E104:AI104" si="44">SUM(E105:E112)</f>
        <v>0</v>
      </c>
      <c r="F104" s="111">
        <f t="shared" si="44"/>
        <v>0</v>
      </c>
      <c r="G104" s="112">
        <f t="shared" si="44"/>
        <v>0</v>
      </c>
      <c r="H104" s="112">
        <f t="shared" si="44"/>
        <v>0</v>
      </c>
      <c r="I104" s="111">
        <f t="shared" si="44"/>
        <v>0</v>
      </c>
      <c r="J104" s="111">
        <f t="shared" si="44"/>
        <v>0</v>
      </c>
      <c r="K104" s="47">
        <f t="shared" si="44"/>
        <v>0</v>
      </c>
      <c r="L104" s="111">
        <f t="shared" si="44"/>
        <v>0</v>
      </c>
      <c r="M104" s="112">
        <f t="shared" si="44"/>
        <v>0</v>
      </c>
      <c r="N104" s="112">
        <f t="shared" si="44"/>
        <v>0</v>
      </c>
      <c r="O104" s="111">
        <f t="shared" si="44"/>
        <v>0</v>
      </c>
      <c r="P104" s="111">
        <f t="shared" si="44"/>
        <v>0</v>
      </c>
      <c r="Q104" s="47">
        <f t="shared" si="44"/>
        <v>0</v>
      </c>
      <c r="R104" s="111">
        <f t="shared" si="44"/>
        <v>0</v>
      </c>
      <c r="S104" s="112">
        <f t="shared" si="44"/>
        <v>0</v>
      </c>
      <c r="T104" s="112">
        <f t="shared" si="44"/>
        <v>0</v>
      </c>
      <c r="U104" s="111">
        <f t="shared" si="44"/>
        <v>0</v>
      </c>
      <c r="V104" s="111">
        <f t="shared" si="44"/>
        <v>0</v>
      </c>
      <c r="W104" s="47">
        <f t="shared" si="44"/>
        <v>0</v>
      </c>
      <c r="X104" s="111">
        <f t="shared" si="44"/>
        <v>0</v>
      </c>
      <c r="Y104" s="112">
        <f t="shared" si="44"/>
        <v>0</v>
      </c>
      <c r="Z104" s="112">
        <f t="shared" si="44"/>
        <v>0</v>
      </c>
      <c r="AA104" s="111">
        <f t="shared" si="44"/>
        <v>0</v>
      </c>
      <c r="AB104" s="111">
        <f t="shared" si="44"/>
        <v>0</v>
      </c>
      <c r="AC104" s="47">
        <f t="shared" si="44"/>
        <v>0</v>
      </c>
      <c r="AD104" s="111">
        <f t="shared" si="44"/>
        <v>0</v>
      </c>
      <c r="AE104" s="112">
        <f t="shared" si="44"/>
        <v>0</v>
      </c>
      <c r="AF104" s="112">
        <f t="shared" si="44"/>
        <v>0</v>
      </c>
      <c r="AG104" s="111">
        <f t="shared" si="44"/>
        <v>0</v>
      </c>
      <c r="AH104" s="111">
        <f t="shared" si="44"/>
        <v>0</v>
      </c>
      <c r="AI104" s="111">
        <f t="shared" si="44"/>
        <v>0</v>
      </c>
      <c r="AJ104" s="113"/>
      <c r="AK104" s="113"/>
      <c r="AL104" s="113"/>
      <c r="AM104" s="113"/>
      <c r="AN104" s="113"/>
      <c r="AO104" s="113"/>
      <c r="AP104" s="113"/>
      <c r="AQ104" s="113"/>
      <c r="AR104" s="113"/>
      <c r="AS104" s="113"/>
      <c r="AT104" s="113"/>
      <c r="AU104" s="113"/>
      <c r="AV104" s="113"/>
      <c r="AW104" s="113"/>
      <c r="AX104" s="113"/>
      <c r="AY104" s="113"/>
      <c r="AZ104" s="113"/>
    </row>
    <row r="105" spans="1:52" s="114" customFormat="1" ht="15.75" customHeight="1" x14ac:dyDescent="0.25">
      <c r="A105" s="118">
        <v>1</v>
      </c>
      <c r="B105" s="130" t="s">
        <v>103</v>
      </c>
      <c r="C105" s="110"/>
      <c r="D105" s="111">
        <f t="shared" si="37"/>
        <v>0</v>
      </c>
      <c r="E105" s="51"/>
      <c r="F105" s="125"/>
      <c r="G105" s="126"/>
      <c r="H105" s="126"/>
      <c r="I105" s="125"/>
      <c r="J105" s="122"/>
      <c r="K105" s="51"/>
      <c r="L105" s="125"/>
      <c r="M105" s="126"/>
      <c r="N105" s="126"/>
      <c r="O105" s="125"/>
      <c r="P105" s="111">
        <f t="shared" si="38"/>
        <v>0</v>
      </c>
      <c r="Q105" s="51"/>
      <c r="R105" s="125"/>
      <c r="S105" s="126"/>
      <c r="T105" s="126"/>
      <c r="U105" s="125"/>
      <c r="V105" s="122"/>
      <c r="W105" s="51"/>
      <c r="X105" s="125"/>
      <c r="Y105" s="126"/>
      <c r="Z105" s="126"/>
      <c r="AA105" s="125"/>
      <c r="AB105" s="122"/>
      <c r="AC105" s="51"/>
      <c r="AD105" s="125"/>
      <c r="AE105" s="126"/>
      <c r="AF105" s="126"/>
      <c r="AG105" s="125"/>
      <c r="AH105" s="125"/>
      <c r="AI105" s="125"/>
      <c r="AJ105" s="113"/>
      <c r="AK105" s="113"/>
      <c r="AL105" s="113"/>
      <c r="AM105" s="113"/>
      <c r="AN105" s="113"/>
      <c r="AO105" s="113"/>
      <c r="AP105" s="113"/>
      <c r="AQ105" s="113"/>
      <c r="AR105" s="113"/>
      <c r="AS105" s="113"/>
      <c r="AT105" s="113"/>
      <c r="AU105" s="113"/>
      <c r="AV105" s="113"/>
      <c r="AW105" s="113"/>
      <c r="AX105" s="113"/>
      <c r="AY105" s="113"/>
      <c r="AZ105" s="113"/>
    </row>
    <row r="106" spans="1:52" s="114" customFormat="1" ht="15.75" customHeight="1" x14ac:dyDescent="0.2">
      <c r="A106" s="118">
        <v>2</v>
      </c>
      <c r="B106" s="131" t="s">
        <v>79</v>
      </c>
      <c r="C106" s="110"/>
      <c r="D106" s="111">
        <f t="shared" si="37"/>
        <v>0</v>
      </c>
      <c r="E106" s="51"/>
      <c r="F106" s="125"/>
      <c r="G106" s="126"/>
      <c r="H106" s="126"/>
      <c r="I106" s="125"/>
      <c r="J106" s="122"/>
      <c r="K106" s="51"/>
      <c r="L106" s="125"/>
      <c r="M106" s="126"/>
      <c r="N106" s="126"/>
      <c r="O106" s="125"/>
      <c r="P106" s="111">
        <f t="shared" si="38"/>
        <v>0</v>
      </c>
      <c r="Q106" s="51"/>
      <c r="R106" s="125"/>
      <c r="S106" s="126"/>
      <c r="T106" s="126"/>
      <c r="U106" s="125"/>
      <c r="V106" s="122"/>
      <c r="W106" s="51"/>
      <c r="X106" s="125"/>
      <c r="Y106" s="126"/>
      <c r="Z106" s="126"/>
      <c r="AA106" s="125"/>
      <c r="AB106" s="122"/>
      <c r="AC106" s="51"/>
      <c r="AD106" s="125"/>
      <c r="AE106" s="126"/>
      <c r="AF106" s="126"/>
      <c r="AG106" s="125"/>
      <c r="AH106" s="125"/>
      <c r="AI106" s="125"/>
      <c r="AJ106" s="113"/>
      <c r="AK106" s="113"/>
      <c r="AL106" s="113"/>
      <c r="AM106" s="113"/>
      <c r="AN106" s="113"/>
      <c r="AO106" s="113"/>
      <c r="AP106" s="113"/>
      <c r="AQ106" s="113"/>
      <c r="AR106" s="113"/>
      <c r="AS106" s="113"/>
      <c r="AT106" s="113"/>
      <c r="AU106" s="113"/>
      <c r="AV106" s="113"/>
      <c r="AW106" s="113"/>
      <c r="AX106" s="113"/>
      <c r="AY106" s="113"/>
      <c r="AZ106" s="113"/>
    </row>
    <row r="107" spans="1:52" s="114" customFormat="1" ht="15.75" customHeight="1" x14ac:dyDescent="0.2">
      <c r="A107" s="129" t="s">
        <v>105</v>
      </c>
      <c r="B107" s="131" t="s">
        <v>80</v>
      </c>
      <c r="C107" s="110"/>
      <c r="D107" s="111">
        <f t="shared" si="37"/>
        <v>0</v>
      </c>
      <c r="E107" s="51"/>
      <c r="F107" s="125"/>
      <c r="G107" s="126"/>
      <c r="H107" s="126"/>
      <c r="I107" s="125"/>
      <c r="J107" s="122"/>
      <c r="K107" s="51"/>
      <c r="L107" s="125"/>
      <c r="M107" s="126"/>
      <c r="N107" s="126"/>
      <c r="O107" s="125"/>
      <c r="P107" s="111">
        <f t="shared" si="38"/>
        <v>0</v>
      </c>
      <c r="Q107" s="51"/>
      <c r="R107" s="125"/>
      <c r="S107" s="126"/>
      <c r="T107" s="126"/>
      <c r="U107" s="125"/>
      <c r="V107" s="122"/>
      <c r="W107" s="51"/>
      <c r="X107" s="125"/>
      <c r="Y107" s="126"/>
      <c r="Z107" s="126"/>
      <c r="AA107" s="125"/>
      <c r="AB107" s="122"/>
      <c r="AC107" s="51"/>
      <c r="AD107" s="125"/>
      <c r="AE107" s="126"/>
      <c r="AF107" s="126"/>
      <c r="AG107" s="125"/>
      <c r="AH107" s="125"/>
      <c r="AI107" s="125"/>
      <c r="AJ107" s="113"/>
      <c r="AK107" s="113"/>
      <c r="AL107" s="113"/>
      <c r="AM107" s="113"/>
      <c r="AN107" s="113"/>
      <c r="AO107" s="113"/>
      <c r="AP107" s="113"/>
      <c r="AQ107" s="113"/>
      <c r="AR107" s="113"/>
      <c r="AS107" s="113"/>
      <c r="AT107" s="113"/>
      <c r="AU107" s="113"/>
      <c r="AV107" s="113"/>
      <c r="AW107" s="113"/>
      <c r="AX107" s="113"/>
      <c r="AY107" s="113"/>
      <c r="AZ107" s="113"/>
    </row>
    <row r="108" spans="1:52" s="114" customFormat="1" ht="15.75" customHeight="1" x14ac:dyDescent="0.2">
      <c r="A108" s="118">
        <v>4</v>
      </c>
      <c r="B108" s="131" t="s">
        <v>81</v>
      </c>
      <c r="C108" s="110"/>
      <c r="D108" s="111">
        <f t="shared" si="37"/>
        <v>0</v>
      </c>
      <c r="E108" s="51"/>
      <c r="F108" s="125"/>
      <c r="G108" s="126"/>
      <c r="H108" s="126"/>
      <c r="I108" s="125"/>
      <c r="J108" s="122"/>
      <c r="K108" s="51"/>
      <c r="L108" s="125"/>
      <c r="M108" s="126"/>
      <c r="N108" s="126"/>
      <c r="O108" s="125"/>
      <c r="P108" s="111">
        <f t="shared" si="38"/>
        <v>0</v>
      </c>
      <c r="Q108" s="51"/>
      <c r="R108" s="125"/>
      <c r="S108" s="126"/>
      <c r="T108" s="126"/>
      <c r="U108" s="125"/>
      <c r="V108" s="122"/>
      <c r="W108" s="51"/>
      <c r="X108" s="125"/>
      <c r="Y108" s="126"/>
      <c r="Z108" s="126"/>
      <c r="AA108" s="125"/>
      <c r="AB108" s="122"/>
      <c r="AC108" s="51"/>
      <c r="AD108" s="125"/>
      <c r="AE108" s="126"/>
      <c r="AF108" s="126"/>
      <c r="AG108" s="125"/>
      <c r="AH108" s="125"/>
      <c r="AI108" s="125"/>
      <c r="AJ108" s="113"/>
      <c r="AK108" s="113"/>
      <c r="AL108" s="113"/>
      <c r="AM108" s="113"/>
      <c r="AN108" s="113"/>
      <c r="AO108" s="113"/>
      <c r="AP108" s="113"/>
      <c r="AQ108" s="113"/>
      <c r="AR108" s="113"/>
      <c r="AS108" s="113"/>
      <c r="AT108" s="113"/>
      <c r="AU108" s="113"/>
      <c r="AV108" s="113"/>
      <c r="AW108" s="113"/>
      <c r="AX108" s="113"/>
      <c r="AY108" s="113"/>
      <c r="AZ108" s="113"/>
    </row>
    <row r="109" spans="1:52" s="114" customFormat="1" ht="15.75" customHeight="1" x14ac:dyDescent="0.2">
      <c r="A109" s="118">
        <v>5</v>
      </c>
      <c r="B109" s="131" t="s">
        <v>112</v>
      </c>
      <c r="C109" s="110"/>
      <c r="D109" s="111">
        <f t="shared" si="37"/>
        <v>0</v>
      </c>
      <c r="E109" s="51"/>
      <c r="F109" s="125"/>
      <c r="G109" s="126"/>
      <c r="H109" s="126"/>
      <c r="I109" s="125"/>
      <c r="J109" s="122"/>
      <c r="K109" s="51"/>
      <c r="L109" s="125"/>
      <c r="M109" s="126"/>
      <c r="N109" s="126"/>
      <c r="O109" s="125"/>
      <c r="P109" s="111">
        <f t="shared" si="38"/>
        <v>0</v>
      </c>
      <c r="Q109" s="51"/>
      <c r="R109" s="125"/>
      <c r="S109" s="126"/>
      <c r="T109" s="126"/>
      <c r="U109" s="125"/>
      <c r="V109" s="122"/>
      <c r="W109" s="51"/>
      <c r="X109" s="125"/>
      <c r="Y109" s="126"/>
      <c r="Z109" s="126"/>
      <c r="AA109" s="125"/>
      <c r="AB109" s="122"/>
      <c r="AC109" s="51"/>
      <c r="AD109" s="125"/>
      <c r="AE109" s="126"/>
      <c r="AF109" s="126"/>
      <c r="AG109" s="125"/>
      <c r="AH109" s="125"/>
      <c r="AI109" s="125"/>
      <c r="AJ109" s="113"/>
      <c r="AK109" s="113"/>
      <c r="AL109" s="113"/>
      <c r="AM109" s="113"/>
      <c r="AN109" s="113"/>
      <c r="AO109" s="113"/>
      <c r="AP109" s="113"/>
      <c r="AQ109" s="113"/>
      <c r="AR109" s="113"/>
      <c r="AS109" s="113"/>
      <c r="AT109" s="113"/>
      <c r="AU109" s="113"/>
      <c r="AV109" s="113"/>
      <c r="AW109" s="113"/>
      <c r="AX109" s="113"/>
      <c r="AY109" s="113"/>
      <c r="AZ109" s="113"/>
    </row>
    <row r="110" spans="1:52" s="114" customFormat="1" ht="15.75" customHeight="1" x14ac:dyDescent="0.2">
      <c r="A110" s="129" t="s">
        <v>108</v>
      </c>
      <c r="B110" s="119" t="s">
        <v>82</v>
      </c>
      <c r="C110" s="110"/>
      <c r="D110" s="111">
        <f t="shared" si="37"/>
        <v>0</v>
      </c>
      <c r="E110" s="51"/>
      <c r="F110" s="125"/>
      <c r="G110" s="126"/>
      <c r="H110" s="126"/>
      <c r="I110" s="125"/>
      <c r="J110" s="122"/>
      <c r="K110" s="51"/>
      <c r="L110" s="125"/>
      <c r="M110" s="126"/>
      <c r="N110" s="126"/>
      <c r="O110" s="125"/>
      <c r="P110" s="111">
        <f t="shared" si="38"/>
        <v>0</v>
      </c>
      <c r="Q110" s="51"/>
      <c r="R110" s="125"/>
      <c r="S110" s="126"/>
      <c r="T110" s="126"/>
      <c r="U110" s="125"/>
      <c r="V110" s="122"/>
      <c r="W110" s="51"/>
      <c r="X110" s="125"/>
      <c r="Y110" s="126"/>
      <c r="Z110" s="126"/>
      <c r="AA110" s="125"/>
      <c r="AB110" s="122"/>
      <c r="AC110" s="51"/>
      <c r="AD110" s="125"/>
      <c r="AE110" s="126"/>
      <c r="AF110" s="126"/>
      <c r="AG110" s="125"/>
      <c r="AH110" s="125"/>
      <c r="AI110" s="125"/>
      <c r="AJ110" s="113"/>
      <c r="AK110" s="113"/>
      <c r="AL110" s="113"/>
      <c r="AM110" s="113"/>
      <c r="AN110" s="113"/>
      <c r="AO110" s="113"/>
      <c r="AP110" s="113"/>
      <c r="AQ110" s="113"/>
      <c r="AR110" s="113"/>
      <c r="AS110" s="113"/>
      <c r="AT110" s="113"/>
      <c r="AU110" s="113"/>
      <c r="AV110" s="113"/>
      <c r="AW110" s="113"/>
      <c r="AX110" s="113"/>
      <c r="AY110" s="113"/>
      <c r="AZ110" s="113"/>
    </row>
    <row r="111" spans="1:52" s="114" customFormat="1" ht="15.75" customHeight="1" x14ac:dyDescent="0.2">
      <c r="A111" s="118">
        <v>7</v>
      </c>
      <c r="B111" s="119" t="s">
        <v>83</v>
      </c>
      <c r="C111" s="110"/>
      <c r="D111" s="111">
        <f t="shared" si="37"/>
        <v>0</v>
      </c>
      <c r="E111" s="51"/>
      <c r="F111" s="125"/>
      <c r="G111" s="126"/>
      <c r="H111" s="126"/>
      <c r="I111" s="125"/>
      <c r="J111" s="122"/>
      <c r="K111" s="51"/>
      <c r="L111" s="125"/>
      <c r="M111" s="126"/>
      <c r="N111" s="126"/>
      <c r="O111" s="125"/>
      <c r="P111" s="111">
        <f t="shared" si="38"/>
        <v>0</v>
      </c>
      <c r="Q111" s="51"/>
      <c r="R111" s="125"/>
      <c r="S111" s="126"/>
      <c r="T111" s="126"/>
      <c r="U111" s="125"/>
      <c r="V111" s="122"/>
      <c r="W111" s="51"/>
      <c r="X111" s="125"/>
      <c r="Y111" s="126"/>
      <c r="Z111" s="126"/>
      <c r="AA111" s="125"/>
      <c r="AB111" s="122"/>
      <c r="AC111" s="51"/>
      <c r="AD111" s="125"/>
      <c r="AE111" s="126"/>
      <c r="AF111" s="126"/>
      <c r="AG111" s="125"/>
      <c r="AH111" s="125"/>
      <c r="AI111" s="125"/>
      <c r="AJ111" s="113"/>
      <c r="AK111" s="113"/>
      <c r="AL111" s="113"/>
      <c r="AM111" s="113"/>
      <c r="AN111" s="113"/>
      <c r="AO111" s="113"/>
      <c r="AP111" s="113"/>
      <c r="AQ111" s="113"/>
      <c r="AR111" s="113"/>
      <c r="AS111" s="113"/>
      <c r="AT111" s="113"/>
      <c r="AU111" s="113"/>
      <c r="AV111" s="113"/>
      <c r="AW111" s="113"/>
      <c r="AX111" s="113"/>
      <c r="AY111" s="113"/>
      <c r="AZ111" s="113"/>
    </row>
    <row r="112" spans="1:52" s="114" customFormat="1" ht="15.75" customHeight="1" x14ac:dyDescent="0.2">
      <c r="A112" s="118">
        <v>8</v>
      </c>
      <c r="B112" s="132" t="str">
        <f>B90</f>
        <v>UBND thành phố Gia Nghĩa</v>
      </c>
      <c r="C112" s="110"/>
      <c r="D112" s="111">
        <f t="shared" si="37"/>
        <v>0</v>
      </c>
      <c r="E112" s="51"/>
      <c r="F112" s="125"/>
      <c r="G112" s="126"/>
      <c r="H112" s="126"/>
      <c r="I112" s="125"/>
      <c r="J112" s="122"/>
      <c r="K112" s="51"/>
      <c r="L112" s="125"/>
      <c r="M112" s="126"/>
      <c r="N112" s="126"/>
      <c r="O112" s="125"/>
      <c r="P112" s="111">
        <f t="shared" si="38"/>
        <v>0</v>
      </c>
      <c r="Q112" s="51"/>
      <c r="R112" s="125"/>
      <c r="S112" s="126"/>
      <c r="T112" s="126"/>
      <c r="U112" s="125"/>
      <c r="V112" s="122"/>
      <c r="W112" s="51"/>
      <c r="X112" s="125"/>
      <c r="Y112" s="126"/>
      <c r="Z112" s="126"/>
      <c r="AA112" s="125"/>
      <c r="AB112" s="122"/>
      <c r="AC112" s="51"/>
      <c r="AD112" s="125"/>
      <c r="AE112" s="126"/>
      <c r="AF112" s="126"/>
      <c r="AG112" s="125"/>
      <c r="AH112" s="125"/>
      <c r="AI112" s="125"/>
      <c r="AJ112" s="113"/>
      <c r="AK112" s="113"/>
      <c r="AL112" s="113"/>
      <c r="AM112" s="113"/>
      <c r="AN112" s="113"/>
      <c r="AO112" s="113"/>
      <c r="AP112" s="113"/>
      <c r="AQ112" s="113"/>
      <c r="AR112" s="113"/>
      <c r="AS112" s="113"/>
      <c r="AT112" s="113"/>
      <c r="AU112" s="113"/>
      <c r="AV112" s="113"/>
      <c r="AW112" s="113"/>
      <c r="AX112" s="113"/>
      <c r="AY112" s="113"/>
      <c r="AZ112" s="113"/>
    </row>
    <row r="113" spans="1:52" s="114" customFormat="1" ht="18.75" customHeight="1" x14ac:dyDescent="0.25">
      <c r="A113" s="113"/>
      <c r="B113" s="113"/>
      <c r="C113" s="113"/>
      <c r="D113" s="113"/>
      <c r="E113" s="81"/>
      <c r="F113" s="113"/>
      <c r="G113" s="185"/>
      <c r="H113" s="185"/>
      <c r="I113" s="113"/>
      <c r="J113" s="113"/>
      <c r="K113" s="52"/>
      <c r="M113" s="153"/>
      <c r="N113" s="153"/>
      <c r="Q113" s="52"/>
      <c r="S113" s="153"/>
      <c r="T113" s="153"/>
      <c r="W113" s="52"/>
      <c r="Y113" s="153"/>
      <c r="Z113" s="153"/>
      <c r="AC113" s="52"/>
      <c r="AE113" s="153"/>
      <c r="AF113" s="153"/>
    </row>
    <row r="114" spans="1:52" x14ac:dyDescent="0.25">
      <c r="A114" s="99"/>
      <c r="B114" s="99"/>
      <c r="C114" s="99"/>
      <c r="D114" s="99"/>
      <c r="E114" s="82"/>
      <c r="F114" s="99"/>
      <c r="G114" s="94"/>
      <c r="H114" s="94"/>
      <c r="I114" s="99"/>
      <c r="J114" s="99"/>
      <c r="K114" s="145"/>
      <c r="L114" s="100"/>
      <c r="M114" s="188"/>
      <c r="N114" s="188"/>
      <c r="O114" s="100"/>
      <c r="P114" s="100"/>
      <c r="Q114" s="145"/>
      <c r="R114" s="100"/>
      <c r="S114" s="188"/>
      <c r="T114" s="188"/>
      <c r="U114" s="100"/>
      <c r="V114" s="100"/>
      <c r="W114" s="145"/>
      <c r="X114" s="100"/>
      <c r="Y114" s="188"/>
      <c r="Z114" s="188"/>
      <c r="AA114" s="100"/>
      <c r="AB114" s="100"/>
      <c r="AJ114" s="100"/>
      <c r="AK114" s="100"/>
      <c r="AL114" s="100"/>
      <c r="AM114" s="100"/>
      <c r="AN114" s="100"/>
      <c r="AO114" s="100"/>
      <c r="AP114" s="100"/>
      <c r="AQ114" s="100"/>
      <c r="AR114" s="100"/>
      <c r="AS114" s="100"/>
      <c r="AT114" s="100"/>
      <c r="AU114" s="100"/>
      <c r="AV114" s="100"/>
      <c r="AW114" s="100"/>
      <c r="AX114" s="100"/>
      <c r="AY114" s="100"/>
      <c r="AZ114" s="100"/>
    </row>
    <row r="115" spans="1:52" x14ac:dyDescent="0.25">
      <c r="A115" s="99"/>
      <c r="B115" s="99"/>
      <c r="C115" s="99"/>
      <c r="D115" s="99"/>
      <c r="E115" s="82"/>
      <c r="F115" s="99"/>
      <c r="G115" s="94"/>
      <c r="H115" s="94"/>
      <c r="I115" s="99"/>
      <c r="J115" s="99"/>
      <c r="K115" s="145"/>
      <c r="L115" s="100"/>
      <c r="M115" s="188"/>
      <c r="N115" s="188"/>
      <c r="O115" s="100"/>
      <c r="P115" s="100"/>
      <c r="Q115" s="145"/>
      <c r="R115" s="100"/>
      <c r="S115" s="188"/>
      <c r="T115" s="188"/>
      <c r="U115" s="100"/>
      <c r="V115" s="100"/>
      <c r="W115" s="145"/>
      <c r="X115" s="100"/>
      <c r="Y115" s="188"/>
      <c r="Z115" s="188"/>
      <c r="AA115" s="100"/>
      <c r="AB115" s="100"/>
      <c r="AJ115" s="100"/>
      <c r="AK115" s="100"/>
      <c r="AL115" s="100"/>
      <c r="AM115" s="100"/>
      <c r="AN115" s="100"/>
      <c r="AO115" s="100"/>
      <c r="AP115" s="100"/>
      <c r="AQ115" s="100"/>
      <c r="AR115" s="100"/>
      <c r="AS115" s="100"/>
      <c r="AT115" s="100"/>
      <c r="AU115" s="100"/>
      <c r="AV115" s="100"/>
      <c r="AW115" s="100"/>
      <c r="AX115" s="100"/>
      <c r="AY115" s="100"/>
      <c r="AZ115" s="100"/>
    </row>
    <row r="116" spans="1:52" x14ac:dyDescent="0.25">
      <c r="A116" s="99"/>
      <c r="B116" s="99"/>
      <c r="C116" s="99"/>
      <c r="D116" s="99"/>
      <c r="E116" s="82"/>
      <c r="F116" s="99"/>
      <c r="G116" s="94"/>
      <c r="H116" s="94"/>
      <c r="I116" s="99"/>
      <c r="J116" s="99"/>
      <c r="K116" s="145"/>
      <c r="L116" s="100"/>
      <c r="M116" s="188"/>
      <c r="N116" s="188"/>
      <c r="O116" s="100"/>
      <c r="P116" s="100"/>
      <c r="Q116" s="145"/>
      <c r="R116" s="100"/>
      <c r="S116" s="188"/>
      <c r="T116" s="188"/>
      <c r="U116" s="100"/>
      <c r="V116" s="100"/>
      <c r="W116" s="145"/>
      <c r="X116" s="100"/>
      <c r="Y116" s="188"/>
      <c r="Z116" s="188"/>
      <c r="AA116" s="100"/>
      <c r="AB116" s="100"/>
      <c r="AJ116" s="100"/>
      <c r="AK116" s="100"/>
      <c r="AL116" s="100"/>
      <c r="AM116" s="100"/>
      <c r="AN116" s="100"/>
      <c r="AO116" s="100"/>
      <c r="AP116" s="100"/>
      <c r="AQ116" s="100"/>
      <c r="AR116" s="100"/>
      <c r="AS116" s="100"/>
      <c r="AT116" s="100"/>
      <c r="AU116" s="100"/>
      <c r="AV116" s="100"/>
      <c r="AW116" s="100"/>
      <c r="AX116" s="100"/>
      <c r="AY116" s="100"/>
      <c r="AZ116" s="100"/>
    </row>
    <row r="117" spans="1:52" s="103" customFormat="1" x14ac:dyDescent="0.25">
      <c r="A117" s="99"/>
      <c r="B117" s="99"/>
      <c r="C117" s="99"/>
      <c r="D117" s="99"/>
      <c r="E117" s="82"/>
      <c r="F117" s="99"/>
      <c r="G117" s="94"/>
      <c r="H117" s="94"/>
      <c r="I117" s="99"/>
      <c r="J117" s="99"/>
      <c r="K117" s="151"/>
      <c r="M117" s="186"/>
      <c r="N117" s="186"/>
      <c r="Q117" s="151"/>
      <c r="S117" s="186"/>
      <c r="T117" s="186"/>
      <c r="W117" s="151"/>
      <c r="Y117" s="186"/>
      <c r="Z117" s="186"/>
      <c r="AC117" s="151"/>
      <c r="AE117" s="186"/>
      <c r="AF117" s="186"/>
    </row>
    <row r="118" spans="1:52" x14ac:dyDescent="0.25">
      <c r="A118" s="99"/>
      <c r="B118" s="99"/>
      <c r="C118" s="99"/>
      <c r="D118" s="99"/>
      <c r="E118" s="82"/>
      <c r="F118" s="99"/>
      <c r="G118" s="94"/>
      <c r="H118" s="94"/>
      <c r="I118" s="99"/>
      <c r="J118" s="99"/>
      <c r="K118" s="145"/>
      <c r="L118" s="100"/>
      <c r="M118" s="188"/>
      <c r="N118" s="188"/>
      <c r="O118" s="100"/>
      <c r="P118" s="100"/>
      <c r="Q118" s="145"/>
      <c r="R118" s="100"/>
      <c r="S118" s="188"/>
      <c r="T118" s="188"/>
      <c r="U118" s="100"/>
      <c r="V118" s="100"/>
      <c r="W118" s="145"/>
      <c r="X118" s="100"/>
      <c r="Y118" s="188"/>
      <c r="Z118" s="188"/>
      <c r="AA118" s="100"/>
      <c r="AB118" s="100"/>
      <c r="AJ118" s="100"/>
      <c r="AK118" s="100"/>
      <c r="AL118" s="100"/>
      <c r="AM118" s="100"/>
      <c r="AN118" s="100"/>
      <c r="AO118" s="100"/>
      <c r="AP118" s="100"/>
      <c r="AQ118" s="100"/>
      <c r="AR118" s="100"/>
      <c r="AS118" s="100"/>
      <c r="AT118" s="100"/>
      <c r="AU118" s="100"/>
      <c r="AV118" s="100"/>
      <c r="AW118" s="100"/>
      <c r="AX118" s="100"/>
      <c r="AY118" s="100"/>
      <c r="AZ118" s="100"/>
    </row>
    <row r="119" spans="1:52" x14ac:dyDescent="0.25">
      <c r="A119" s="99"/>
      <c r="B119" s="99"/>
      <c r="C119" s="99"/>
      <c r="D119" s="99"/>
      <c r="E119" s="82"/>
      <c r="F119" s="99"/>
      <c r="G119" s="94"/>
      <c r="H119" s="94"/>
      <c r="I119" s="99"/>
      <c r="J119" s="99"/>
      <c r="K119" s="145"/>
      <c r="L119" s="100"/>
      <c r="M119" s="188"/>
      <c r="N119" s="188"/>
      <c r="O119" s="100"/>
      <c r="P119" s="100"/>
      <c r="Q119" s="145"/>
      <c r="R119" s="100"/>
      <c r="S119" s="188"/>
      <c r="T119" s="188"/>
      <c r="U119" s="100"/>
      <c r="V119" s="100"/>
      <c r="W119" s="145"/>
      <c r="X119" s="100"/>
      <c r="Y119" s="188"/>
      <c r="Z119" s="188"/>
      <c r="AA119" s="100"/>
      <c r="AB119" s="100"/>
      <c r="AJ119" s="100"/>
      <c r="AK119" s="100"/>
      <c r="AL119" s="100"/>
      <c r="AM119" s="100"/>
      <c r="AN119" s="100"/>
      <c r="AO119" s="100"/>
      <c r="AP119" s="100"/>
      <c r="AQ119" s="100"/>
      <c r="AR119" s="100"/>
      <c r="AS119" s="100"/>
      <c r="AT119" s="100"/>
      <c r="AU119" s="100"/>
      <c r="AV119" s="100"/>
      <c r="AW119" s="100"/>
      <c r="AX119" s="100"/>
      <c r="AY119" s="100"/>
      <c r="AZ119" s="100"/>
    </row>
    <row r="120" spans="1:52" x14ac:dyDescent="0.25">
      <c r="A120" s="99"/>
      <c r="B120" s="99"/>
      <c r="C120" s="99"/>
      <c r="D120" s="99"/>
      <c r="E120" s="82"/>
      <c r="F120" s="99"/>
      <c r="G120" s="94"/>
      <c r="H120" s="94"/>
      <c r="I120" s="99"/>
      <c r="J120" s="99"/>
      <c r="K120" s="145"/>
      <c r="L120" s="100"/>
      <c r="M120" s="188"/>
      <c r="N120" s="188"/>
      <c r="O120" s="100"/>
      <c r="P120" s="100"/>
      <c r="Q120" s="145"/>
      <c r="R120" s="100"/>
      <c r="S120" s="188"/>
      <c r="T120" s="188"/>
      <c r="U120" s="100"/>
      <c r="V120" s="100"/>
      <c r="W120" s="145"/>
      <c r="X120" s="100"/>
      <c r="Y120" s="188"/>
      <c r="Z120" s="188"/>
      <c r="AA120" s="100"/>
      <c r="AB120" s="100"/>
      <c r="AJ120" s="100"/>
      <c r="AK120" s="100"/>
      <c r="AL120" s="100"/>
      <c r="AM120" s="100"/>
      <c r="AN120" s="100"/>
      <c r="AO120" s="100"/>
      <c r="AP120" s="100"/>
      <c r="AQ120" s="100"/>
      <c r="AR120" s="100"/>
      <c r="AS120" s="100"/>
      <c r="AT120" s="100"/>
      <c r="AU120" s="100"/>
      <c r="AV120" s="100"/>
      <c r="AW120" s="100"/>
      <c r="AX120" s="100"/>
      <c r="AY120" s="100"/>
      <c r="AZ120" s="100"/>
    </row>
    <row r="121" spans="1:52" x14ac:dyDescent="0.25">
      <c r="A121" s="99"/>
      <c r="B121" s="99"/>
      <c r="C121" s="99"/>
      <c r="D121" s="99"/>
      <c r="E121" s="82"/>
      <c r="F121" s="99"/>
      <c r="G121" s="94"/>
      <c r="H121" s="94"/>
      <c r="I121" s="99"/>
      <c r="J121" s="99"/>
      <c r="K121" s="145"/>
      <c r="L121" s="100"/>
      <c r="M121" s="188"/>
      <c r="N121" s="188"/>
      <c r="O121" s="100"/>
      <c r="P121" s="100"/>
      <c r="Q121" s="145"/>
      <c r="R121" s="100"/>
      <c r="S121" s="188"/>
      <c r="T121" s="188"/>
      <c r="U121" s="100"/>
      <c r="V121" s="100"/>
      <c r="W121" s="145"/>
      <c r="X121" s="100"/>
      <c r="Y121" s="188"/>
      <c r="Z121" s="188"/>
      <c r="AA121" s="100"/>
      <c r="AB121" s="100"/>
      <c r="AJ121" s="100"/>
      <c r="AK121" s="100"/>
      <c r="AL121" s="100"/>
      <c r="AM121" s="100"/>
      <c r="AN121" s="100"/>
      <c r="AO121" s="100"/>
      <c r="AP121" s="100"/>
      <c r="AQ121" s="100"/>
      <c r="AR121" s="100"/>
      <c r="AS121" s="100"/>
      <c r="AT121" s="100"/>
      <c r="AU121" s="100"/>
      <c r="AV121" s="100"/>
      <c r="AW121" s="100"/>
      <c r="AX121" s="100"/>
      <c r="AY121" s="100"/>
      <c r="AZ121" s="100"/>
    </row>
    <row r="122" spans="1:52" x14ac:dyDescent="0.25">
      <c r="A122" s="99"/>
      <c r="B122" s="99"/>
      <c r="C122" s="99"/>
      <c r="D122" s="99"/>
      <c r="E122" s="82"/>
      <c r="F122" s="99"/>
      <c r="G122" s="94"/>
      <c r="H122" s="94"/>
      <c r="I122" s="99"/>
      <c r="J122" s="99"/>
      <c r="K122" s="145"/>
      <c r="L122" s="100"/>
      <c r="M122" s="188"/>
      <c r="N122" s="188"/>
      <c r="O122" s="100"/>
      <c r="P122" s="100"/>
      <c r="Q122" s="145"/>
      <c r="R122" s="100"/>
      <c r="S122" s="188"/>
      <c r="T122" s="188"/>
      <c r="U122" s="100"/>
      <c r="V122" s="100"/>
      <c r="W122" s="145"/>
      <c r="X122" s="100"/>
      <c r="Y122" s="188"/>
      <c r="Z122" s="188"/>
      <c r="AA122" s="100"/>
      <c r="AB122" s="100"/>
      <c r="AJ122" s="100"/>
      <c r="AK122" s="100"/>
      <c r="AL122" s="100"/>
      <c r="AM122" s="100"/>
      <c r="AN122" s="100"/>
      <c r="AO122" s="100"/>
      <c r="AP122" s="100"/>
      <c r="AQ122" s="100"/>
      <c r="AR122" s="100"/>
      <c r="AS122" s="100"/>
      <c r="AT122" s="100"/>
      <c r="AU122" s="100"/>
      <c r="AV122" s="100"/>
      <c r="AW122" s="100"/>
      <c r="AX122" s="100"/>
      <c r="AY122" s="100"/>
      <c r="AZ122" s="100"/>
    </row>
    <row r="123" spans="1:52" x14ac:dyDescent="0.25">
      <c r="A123" s="99"/>
      <c r="B123" s="99"/>
      <c r="C123" s="99"/>
      <c r="D123" s="99"/>
      <c r="E123" s="82"/>
      <c r="F123" s="99"/>
      <c r="G123" s="94"/>
      <c r="H123" s="94"/>
      <c r="I123" s="99"/>
      <c r="J123" s="99"/>
      <c r="K123" s="145"/>
      <c r="L123" s="100"/>
      <c r="M123" s="188"/>
      <c r="N123" s="188"/>
      <c r="O123" s="100"/>
      <c r="P123" s="100"/>
      <c r="Q123" s="145"/>
      <c r="R123" s="100"/>
      <c r="S123" s="188"/>
      <c r="T123" s="188"/>
      <c r="U123" s="100"/>
      <c r="V123" s="100"/>
      <c r="W123" s="145"/>
      <c r="X123" s="100"/>
      <c r="Y123" s="188"/>
      <c r="Z123" s="188"/>
      <c r="AA123" s="100"/>
      <c r="AB123" s="100"/>
      <c r="AJ123" s="100"/>
      <c r="AK123" s="100"/>
      <c r="AL123" s="100"/>
      <c r="AM123" s="100"/>
      <c r="AN123" s="100"/>
      <c r="AO123" s="100"/>
      <c r="AP123" s="100"/>
      <c r="AQ123" s="100"/>
      <c r="AR123" s="100"/>
      <c r="AS123" s="100"/>
      <c r="AT123" s="100"/>
      <c r="AU123" s="100"/>
      <c r="AV123" s="100"/>
      <c r="AW123" s="100"/>
      <c r="AX123" s="100"/>
      <c r="AY123" s="100"/>
      <c r="AZ123" s="100"/>
    </row>
    <row r="124" spans="1:52" x14ac:dyDescent="0.25">
      <c r="A124" s="99"/>
      <c r="B124" s="99"/>
      <c r="C124" s="99"/>
      <c r="D124" s="99"/>
      <c r="E124" s="82"/>
      <c r="F124" s="99"/>
      <c r="G124" s="94"/>
      <c r="H124" s="94"/>
      <c r="I124" s="99"/>
      <c r="J124" s="99"/>
      <c r="K124" s="145"/>
      <c r="L124" s="100"/>
      <c r="M124" s="188"/>
      <c r="N124" s="188"/>
      <c r="O124" s="100"/>
      <c r="P124" s="100"/>
      <c r="Q124" s="145"/>
      <c r="R124" s="100"/>
      <c r="S124" s="188"/>
      <c r="T124" s="188"/>
      <c r="U124" s="100"/>
      <c r="V124" s="100"/>
      <c r="W124" s="145"/>
      <c r="X124" s="100"/>
      <c r="Y124" s="188"/>
      <c r="Z124" s="188"/>
      <c r="AA124" s="100"/>
      <c r="AB124" s="100"/>
      <c r="AJ124" s="100"/>
      <c r="AK124" s="100"/>
      <c r="AL124" s="100"/>
      <c r="AM124" s="100"/>
      <c r="AN124" s="100"/>
      <c r="AO124" s="100"/>
      <c r="AP124" s="100"/>
      <c r="AQ124" s="100"/>
      <c r="AR124" s="100"/>
      <c r="AS124" s="100"/>
      <c r="AT124" s="100"/>
      <c r="AU124" s="100"/>
      <c r="AV124" s="100"/>
      <c r="AW124" s="100"/>
      <c r="AX124" s="100"/>
      <c r="AY124" s="100"/>
      <c r="AZ124" s="100"/>
    </row>
    <row r="125" spans="1:52" x14ac:dyDescent="0.25">
      <c r="A125" s="99"/>
      <c r="B125" s="99"/>
      <c r="C125" s="99"/>
      <c r="D125" s="99"/>
      <c r="E125" s="82"/>
      <c r="F125" s="99"/>
      <c r="G125" s="94"/>
      <c r="H125" s="94"/>
      <c r="I125" s="99"/>
      <c r="J125" s="99"/>
      <c r="K125" s="145"/>
      <c r="L125" s="100"/>
      <c r="M125" s="188"/>
      <c r="N125" s="188"/>
      <c r="O125" s="100"/>
      <c r="P125" s="100"/>
      <c r="Q125" s="145"/>
      <c r="R125" s="100"/>
      <c r="S125" s="188"/>
      <c r="T125" s="188"/>
      <c r="U125" s="100"/>
      <c r="V125" s="100"/>
      <c r="W125" s="145"/>
      <c r="X125" s="100"/>
      <c r="Y125" s="188"/>
      <c r="Z125" s="188"/>
      <c r="AA125" s="100"/>
      <c r="AB125" s="100"/>
      <c r="AJ125" s="100"/>
      <c r="AK125" s="100"/>
      <c r="AL125" s="100"/>
      <c r="AM125" s="100"/>
      <c r="AN125" s="100"/>
      <c r="AO125" s="100"/>
      <c r="AP125" s="100"/>
      <c r="AQ125" s="100"/>
      <c r="AR125" s="100"/>
      <c r="AS125" s="100"/>
      <c r="AT125" s="100"/>
      <c r="AU125" s="100"/>
      <c r="AV125" s="100"/>
      <c r="AW125" s="100"/>
      <c r="AX125" s="100"/>
      <c r="AY125" s="100"/>
      <c r="AZ125" s="100"/>
    </row>
    <row r="126" spans="1:52" x14ac:dyDescent="0.25">
      <c r="A126" s="99"/>
      <c r="B126" s="99"/>
      <c r="C126" s="99"/>
      <c r="D126" s="99"/>
      <c r="E126" s="82"/>
      <c r="F126" s="99"/>
      <c r="G126" s="94"/>
      <c r="H126" s="94"/>
      <c r="I126" s="99"/>
      <c r="J126" s="99"/>
      <c r="K126" s="145"/>
      <c r="L126" s="100"/>
      <c r="M126" s="188"/>
      <c r="N126" s="188"/>
      <c r="O126" s="100"/>
      <c r="P126" s="100"/>
      <c r="Q126" s="145"/>
      <c r="R126" s="100"/>
      <c r="S126" s="188"/>
      <c r="T126" s="188"/>
      <c r="U126" s="100"/>
      <c r="V126" s="100"/>
      <c r="W126" s="145"/>
      <c r="X126" s="100"/>
      <c r="Y126" s="188"/>
      <c r="Z126" s="188"/>
      <c r="AA126" s="100"/>
      <c r="AB126" s="100"/>
      <c r="AJ126" s="100"/>
      <c r="AK126" s="100"/>
      <c r="AL126" s="100"/>
      <c r="AM126" s="100"/>
      <c r="AN126" s="100"/>
      <c r="AO126" s="100"/>
      <c r="AP126" s="100"/>
      <c r="AQ126" s="100"/>
      <c r="AR126" s="100"/>
      <c r="AS126" s="100"/>
      <c r="AT126" s="100"/>
      <c r="AU126" s="100"/>
      <c r="AV126" s="100"/>
      <c r="AW126" s="100"/>
      <c r="AX126" s="100"/>
      <c r="AY126" s="100"/>
      <c r="AZ126" s="100"/>
    </row>
  </sheetData>
  <mergeCells count="37">
    <mergeCell ref="AD5:AD6"/>
    <mergeCell ref="A1:AI1"/>
    <mergeCell ref="A3:A6"/>
    <mergeCell ref="B3:B6"/>
    <mergeCell ref="C3:C6"/>
    <mergeCell ref="D3:I4"/>
    <mergeCell ref="J3:O4"/>
    <mergeCell ref="P3:AG3"/>
    <mergeCell ref="AH3:AH6"/>
    <mergeCell ref="AI3:AI6"/>
    <mergeCell ref="P4:U4"/>
    <mergeCell ref="V4:AA4"/>
    <mergeCell ref="AB4:AG4"/>
    <mergeCell ref="D5:D6"/>
    <mergeCell ref="E5:E6"/>
    <mergeCell ref="F5:F6"/>
    <mergeCell ref="G5:H5"/>
    <mergeCell ref="AE5:AF5"/>
    <mergeCell ref="AG5:AG6"/>
    <mergeCell ref="U5:U6"/>
    <mergeCell ref="V5:V6"/>
    <mergeCell ref="W5:W6"/>
    <mergeCell ref="X5:X6"/>
    <mergeCell ref="Y5:Z5"/>
    <mergeCell ref="AA5:AA6"/>
    <mergeCell ref="M5:N5"/>
    <mergeCell ref="O5:O6"/>
    <mergeCell ref="P5:P6"/>
    <mergeCell ref="Q5:Q6"/>
    <mergeCell ref="R5:R6"/>
    <mergeCell ref="S5:T5"/>
    <mergeCell ref="I5:I6"/>
    <mergeCell ref="AB5:AB6"/>
    <mergeCell ref="AC5:AC6"/>
    <mergeCell ref="J5:J6"/>
    <mergeCell ref="K5:K6"/>
    <mergeCell ref="L5:L6"/>
  </mergeCells>
  <conditionalFormatting sqref="B59:B62 B64:B66">
    <cfRule type="duplicateValues" dxfId="43" priority="29"/>
  </conditionalFormatting>
  <conditionalFormatting sqref="B59:B62">
    <cfRule type="duplicateValues" dxfId="42" priority="30"/>
  </conditionalFormatting>
  <conditionalFormatting sqref="B71:B74 B76:B78">
    <cfRule type="duplicateValues" dxfId="41" priority="27"/>
  </conditionalFormatting>
  <conditionalFormatting sqref="B71:B74">
    <cfRule type="duplicateValues" dxfId="40" priority="28"/>
  </conditionalFormatting>
  <conditionalFormatting sqref="B83:B90">
    <cfRule type="duplicateValues" dxfId="39" priority="25"/>
  </conditionalFormatting>
  <conditionalFormatting sqref="B83:B90">
    <cfRule type="duplicateValues" dxfId="38" priority="26"/>
  </conditionalFormatting>
  <conditionalFormatting sqref="B105:B112">
    <cfRule type="duplicateValues" dxfId="37" priority="23"/>
  </conditionalFormatting>
  <conditionalFormatting sqref="B105:B112">
    <cfRule type="duplicateValues" dxfId="36" priority="24"/>
  </conditionalFormatting>
  <conditionalFormatting sqref="B12:B13">
    <cfRule type="duplicateValues" dxfId="35" priority="21"/>
  </conditionalFormatting>
  <conditionalFormatting sqref="B12:B13">
    <cfRule type="duplicateValues" dxfId="34" priority="22"/>
  </conditionalFormatting>
  <conditionalFormatting sqref="B20:B27">
    <cfRule type="duplicateValues" dxfId="33" priority="19"/>
  </conditionalFormatting>
  <conditionalFormatting sqref="B20:B27">
    <cfRule type="duplicateValues" dxfId="32" priority="20"/>
  </conditionalFormatting>
  <conditionalFormatting sqref="B15">
    <cfRule type="duplicateValues" dxfId="31" priority="17"/>
  </conditionalFormatting>
  <conditionalFormatting sqref="B15">
    <cfRule type="duplicateValues" dxfId="30" priority="18"/>
  </conditionalFormatting>
  <conditionalFormatting sqref="B41 B44:B48 B50:B51">
    <cfRule type="duplicateValues" dxfId="29" priority="16"/>
  </conditionalFormatting>
  <conditionalFormatting sqref="B41">
    <cfRule type="duplicateValues" dxfId="28" priority="15"/>
  </conditionalFormatting>
  <conditionalFormatting sqref="B33:B36 B38:B40">
    <cfRule type="duplicateValues" dxfId="27" priority="31"/>
  </conditionalFormatting>
  <conditionalFormatting sqref="B92:B93">
    <cfRule type="duplicateValues" dxfId="26" priority="13"/>
  </conditionalFormatting>
  <conditionalFormatting sqref="B92:B93">
    <cfRule type="duplicateValues" dxfId="25" priority="14"/>
  </conditionalFormatting>
  <conditionalFormatting sqref="B52">
    <cfRule type="duplicateValues" dxfId="24" priority="11"/>
  </conditionalFormatting>
  <conditionalFormatting sqref="B52">
    <cfRule type="duplicateValues" dxfId="23" priority="12"/>
  </conditionalFormatting>
  <conditionalFormatting sqref="B37">
    <cfRule type="duplicateValues" dxfId="22" priority="9"/>
  </conditionalFormatting>
  <conditionalFormatting sqref="B37">
    <cfRule type="duplicateValues" dxfId="21" priority="10"/>
  </conditionalFormatting>
  <conditionalFormatting sqref="B49">
    <cfRule type="duplicateValues" dxfId="20" priority="7"/>
  </conditionalFormatting>
  <conditionalFormatting sqref="B49">
    <cfRule type="duplicateValues" dxfId="19" priority="8"/>
  </conditionalFormatting>
  <conditionalFormatting sqref="B63">
    <cfRule type="duplicateValues" dxfId="18" priority="5"/>
  </conditionalFormatting>
  <conditionalFormatting sqref="B63">
    <cfRule type="duplicateValues" dxfId="17" priority="6"/>
  </conditionalFormatting>
  <conditionalFormatting sqref="B75">
    <cfRule type="duplicateValues" dxfId="16" priority="3"/>
  </conditionalFormatting>
  <conditionalFormatting sqref="B75">
    <cfRule type="duplicateValues" dxfId="15" priority="4"/>
  </conditionalFormatting>
  <printOptions horizontalCentered="1"/>
  <pageMargins left="0.2" right="0.27559055118110198" top="0.23" bottom="0.41" header="0.31496062992126" footer="0.118110236220472"/>
  <pageSetup paperSize="9" scale="80"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95"/>
  <sheetViews>
    <sheetView tabSelected="1" topLeftCell="Z1" zoomScale="130" zoomScaleNormal="130" workbookViewId="0">
      <pane ySplit="2" topLeftCell="A48" activePane="bottomLeft" state="frozen"/>
      <selection pane="bottomLeft" activeCell="BC59" sqref="BC59"/>
    </sheetView>
  </sheetViews>
  <sheetFormatPr defaultRowHeight="11.25" x14ac:dyDescent="0.2"/>
  <cols>
    <col min="1" max="1" width="3.7109375" style="1" customWidth="1"/>
    <col min="2" max="2" width="32" style="1" customWidth="1"/>
    <col min="3" max="3" width="6.85546875" style="43" customWidth="1"/>
    <col min="4" max="4" width="7.42578125" style="1" customWidth="1"/>
    <col min="5" max="5" width="6.42578125" style="1" customWidth="1"/>
    <col min="6" max="6" width="6.7109375" style="1" customWidth="1"/>
    <col min="7" max="7" width="5.85546875" style="1" customWidth="1"/>
    <col min="8" max="8" width="7" style="1" customWidth="1"/>
    <col min="9" max="9" width="7.140625" style="1" customWidth="1"/>
    <col min="10" max="10" width="6.140625" style="1" customWidth="1"/>
    <col min="11" max="12" width="5.7109375" style="1" customWidth="1"/>
    <col min="13" max="13" width="5.85546875" style="1" customWidth="1"/>
    <col min="14" max="14" width="7.140625" style="1" customWidth="1"/>
    <col min="15" max="15" width="6.140625" style="1" customWidth="1"/>
    <col min="16" max="16" width="5.42578125" style="1" customWidth="1"/>
    <col min="17" max="17" width="5.5703125" style="1" customWidth="1"/>
    <col min="18" max="18" width="6" style="1" customWidth="1"/>
    <col min="19" max="19" width="7.42578125" style="1" customWidth="1"/>
    <col min="20" max="22" width="7.28515625" style="1" customWidth="1"/>
    <col min="23" max="23" width="6" style="1" customWidth="1"/>
    <col min="24" max="26" width="5.5703125" style="1" customWidth="1"/>
    <col min="27" max="27" width="5.5703125" style="215" customWidth="1"/>
    <col min="28" max="29" width="5.5703125" style="1" customWidth="1"/>
    <col min="30" max="30" width="5.5703125" style="215" customWidth="1"/>
    <col min="31" max="32" width="5.5703125" style="1" customWidth="1"/>
    <col min="33" max="33" width="5.5703125" style="215" customWidth="1"/>
    <col min="34" max="34" width="6" style="1" customWidth="1"/>
    <col min="35" max="35" width="6.140625" style="1" customWidth="1"/>
    <col min="36" max="36" width="9.5703125" style="1" customWidth="1"/>
    <col min="37" max="37" width="5.5703125" style="1" customWidth="1"/>
    <col min="38" max="40" width="5.7109375" style="228" customWidth="1"/>
    <col min="41" max="42" width="5.7109375" style="1" customWidth="1"/>
    <col min="43" max="43" width="5.5703125" style="304" customWidth="1"/>
    <col min="44" max="45" width="5.7109375" style="304" customWidth="1"/>
    <col min="46" max="47" width="5.7109375" style="1" customWidth="1"/>
    <col min="48" max="50" width="5.7109375" style="310" customWidth="1"/>
    <col min="51" max="51" width="5.7109375" style="165" customWidth="1"/>
    <col min="52" max="57" width="5.7109375" style="166" customWidth="1"/>
    <col min="58" max="67" width="5.7109375" style="197" customWidth="1"/>
    <col min="68" max="68" width="5.7109375" style="1" customWidth="1"/>
    <col min="69" max="69" width="5.7109375" style="2" customWidth="1"/>
    <col min="70" max="16384" width="9.140625" style="1"/>
  </cols>
  <sheetData>
    <row r="1" spans="1:69" ht="25.5" customHeight="1" x14ac:dyDescent="0.2">
      <c r="A1" s="283" t="s">
        <v>74</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row>
    <row r="2" spans="1:69" ht="12.75" hidden="1" customHeight="1" x14ac:dyDescent="0.2">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96"/>
      <c r="AI2" s="96"/>
      <c r="AJ2" s="96"/>
      <c r="AK2" s="96"/>
      <c r="AL2" s="225"/>
      <c r="AM2" s="225"/>
      <c r="AN2" s="225"/>
      <c r="AO2" s="96"/>
      <c r="AP2" s="96"/>
      <c r="AQ2" s="299"/>
      <c r="AR2" s="299"/>
      <c r="AS2" s="299"/>
      <c r="AT2" s="96"/>
      <c r="AU2" s="96"/>
      <c r="AV2" s="305"/>
      <c r="AW2" s="305"/>
      <c r="AX2" s="305"/>
      <c r="AY2" s="160"/>
      <c r="AZ2" s="161"/>
      <c r="BA2" s="161"/>
      <c r="BB2" s="161"/>
      <c r="BC2" s="161"/>
      <c r="BD2" s="161"/>
      <c r="BE2" s="161"/>
      <c r="BF2" s="192"/>
      <c r="BG2" s="192"/>
      <c r="BH2" s="192"/>
      <c r="BI2" s="192"/>
      <c r="BJ2" s="161"/>
      <c r="BK2" s="192"/>
      <c r="BL2" s="192"/>
      <c r="BM2" s="192"/>
      <c r="BN2" s="192"/>
      <c r="BO2" s="285" t="s">
        <v>23</v>
      </c>
      <c r="BP2" s="285"/>
      <c r="BQ2" s="285"/>
    </row>
    <row r="3" spans="1:69" s="39" customFormat="1" ht="11.25" customHeight="1" x14ac:dyDescent="0.15">
      <c r="A3" s="266" t="s">
        <v>0</v>
      </c>
      <c r="B3" s="286" t="s">
        <v>19</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7" t="s">
        <v>10</v>
      </c>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9"/>
      <c r="BQ3" s="266" t="s">
        <v>12</v>
      </c>
    </row>
    <row r="4" spans="1:69" s="39" customFormat="1" ht="10.5" customHeight="1" x14ac:dyDescent="0.15">
      <c r="A4" s="278"/>
      <c r="B4" s="266" t="s">
        <v>7</v>
      </c>
      <c r="C4" s="290" t="s">
        <v>1</v>
      </c>
      <c r="D4" s="291"/>
      <c r="E4" s="291"/>
      <c r="F4" s="291"/>
      <c r="G4" s="291"/>
      <c r="H4" s="291"/>
      <c r="I4" s="291"/>
      <c r="J4" s="291"/>
      <c r="K4" s="291"/>
      <c r="L4" s="291"/>
      <c r="M4" s="291"/>
      <c r="N4" s="291"/>
      <c r="O4" s="291"/>
      <c r="P4" s="291"/>
      <c r="Q4" s="291"/>
      <c r="R4" s="291"/>
      <c r="S4" s="291"/>
      <c r="T4" s="291"/>
      <c r="U4" s="291"/>
      <c r="V4" s="292"/>
      <c r="W4" s="290" t="s">
        <v>18</v>
      </c>
      <c r="X4" s="291"/>
      <c r="Y4" s="291"/>
      <c r="Z4" s="291"/>
      <c r="AA4" s="291"/>
      <c r="AB4" s="291"/>
      <c r="AC4" s="291"/>
      <c r="AD4" s="291"/>
      <c r="AE4" s="291"/>
      <c r="AF4" s="291"/>
      <c r="AG4" s="291"/>
      <c r="AH4" s="292"/>
      <c r="AI4" s="266" t="s">
        <v>9</v>
      </c>
      <c r="AJ4" s="266" t="s">
        <v>14</v>
      </c>
      <c r="AK4" s="266" t="s">
        <v>8</v>
      </c>
      <c r="AL4" s="279" t="s">
        <v>11</v>
      </c>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1"/>
      <c r="BP4" s="266" t="s">
        <v>13</v>
      </c>
      <c r="BQ4" s="278"/>
    </row>
    <row r="5" spans="1:69" s="39" customFormat="1" ht="17.25" customHeight="1" x14ac:dyDescent="0.15">
      <c r="A5" s="278"/>
      <c r="B5" s="278"/>
      <c r="C5" s="264" t="s">
        <v>5</v>
      </c>
      <c r="D5" s="265"/>
      <c r="E5" s="265"/>
      <c r="F5" s="265"/>
      <c r="G5" s="268"/>
      <c r="H5" s="264" t="s">
        <v>133</v>
      </c>
      <c r="I5" s="265"/>
      <c r="J5" s="265"/>
      <c r="K5" s="265"/>
      <c r="L5" s="268"/>
      <c r="M5" s="264" t="s">
        <v>2</v>
      </c>
      <c r="N5" s="265"/>
      <c r="O5" s="265"/>
      <c r="P5" s="265"/>
      <c r="Q5" s="268"/>
      <c r="R5" s="264" t="s">
        <v>6</v>
      </c>
      <c r="S5" s="265"/>
      <c r="T5" s="265"/>
      <c r="U5" s="265"/>
      <c r="V5" s="268"/>
      <c r="W5" s="264" t="s">
        <v>5</v>
      </c>
      <c r="X5" s="265"/>
      <c r="Y5" s="268"/>
      <c r="Z5" s="264" t="s">
        <v>133</v>
      </c>
      <c r="AA5" s="265"/>
      <c r="AB5" s="268"/>
      <c r="AC5" s="264" t="s">
        <v>2</v>
      </c>
      <c r="AD5" s="265"/>
      <c r="AE5" s="268"/>
      <c r="AF5" s="264" t="s">
        <v>6</v>
      </c>
      <c r="AG5" s="265"/>
      <c r="AH5" s="268"/>
      <c r="AI5" s="278"/>
      <c r="AJ5" s="278"/>
      <c r="AK5" s="278"/>
      <c r="AL5" s="264" t="s">
        <v>5</v>
      </c>
      <c r="AM5" s="265"/>
      <c r="AN5" s="265"/>
      <c r="AO5" s="265"/>
      <c r="AP5" s="268"/>
      <c r="AQ5" s="282" t="s">
        <v>133</v>
      </c>
      <c r="AR5" s="282"/>
      <c r="AS5" s="282"/>
      <c r="AT5" s="282"/>
      <c r="AU5" s="282"/>
      <c r="AV5" s="272" t="s">
        <v>2</v>
      </c>
      <c r="AW5" s="272"/>
      <c r="AX5" s="272"/>
      <c r="AY5" s="272"/>
      <c r="AZ5" s="273"/>
      <c r="BA5" s="264" t="s">
        <v>6</v>
      </c>
      <c r="BB5" s="265"/>
      <c r="BC5" s="265"/>
      <c r="BD5" s="265"/>
      <c r="BE5" s="268"/>
      <c r="BF5" s="264" t="s">
        <v>162</v>
      </c>
      <c r="BG5" s="265"/>
      <c r="BH5" s="265"/>
      <c r="BI5" s="265"/>
      <c r="BJ5" s="268"/>
      <c r="BK5" s="264" t="s">
        <v>159</v>
      </c>
      <c r="BL5" s="265"/>
      <c r="BM5" s="265"/>
      <c r="BN5" s="265"/>
      <c r="BO5" s="268"/>
      <c r="BP5" s="278"/>
      <c r="BQ5" s="278"/>
    </row>
    <row r="6" spans="1:69" s="39" customFormat="1" ht="11.25" customHeight="1" x14ac:dyDescent="0.15">
      <c r="A6" s="278"/>
      <c r="B6" s="278"/>
      <c r="C6" s="276" t="s">
        <v>15</v>
      </c>
      <c r="D6" s="266" t="s">
        <v>16</v>
      </c>
      <c r="E6" s="264" t="s">
        <v>17</v>
      </c>
      <c r="F6" s="265"/>
      <c r="G6" s="268"/>
      <c r="H6" s="266" t="s">
        <v>15</v>
      </c>
      <c r="I6" s="266" t="s">
        <v>16</v>
      </c>
      <c r="J6" s="264" t="s">
        <v>17</v>
      </c>
      <c r="K6" s="265"/>
      <c r="L6" s="268"/>
      <c r="M6" s="266" t="s">
        <v>15</v>
      </c>
      <c r="N6" s="266" t="s">
        <v>16</v>
      </c>
      <c r="O6" s="264" t="s">
        <v>17</v>
      </c>
      <c r="P6" s="265"/>
      <c r="Q6" s="268"/>
      <c r="R6" s="266" t="s">
        <v>15</v>
      </c>
      <c r="S6" s="266" t="s">
        <v>16</v>
      </c>
      <c r="T6" s="264" t="s">
        <v>17</v>
      </c>
      <c r="U6" s="265"/>
      <c r="V6" s="268"/>
      <c r="W6" s="266" t="s">
        <v>15</v>
      </c>
      <c r="X6" s="266" t="s">
        <v>16</v>
      </c>
      <c r="Y6" s="266" t="s">
        <v>17</v>
      </c>
      <c r="Z6" s="266" t="s">
        <v>15</v>
      </c>
      <c r="AA6" s="269" t="s">
        <v>16</v>
      </c>
      <c r="AB6" s="266" t="s">
        <v>17</v>
      </c>
      <c r="AC6" s="266" t="s">
        <v>15</v>
      </c>
      <c r="AD6" s="269" t="s">
        <v>16</v>
      </c>
      <c r="AE6" s="266" t="s">
        <v>17</v>
      </c>
      <c r="AF6" s="266" t="s">
        <v>15</v>
      </c>
      <c r="AG6" s="269" t="s">
        <v>16</v>
      </c>
      <c r="AH6" s="266" t="s">
        <v>17</v>
      </c>
      <c r="AI6" s="278"/>
      <c r="AJ6" s="278"/>
      <c r="AK6" s="278"/>
      <c r="AL6" s="274" t="s">
        <v>15</v>
      </c>
      <c r="AM6" s="274" t="s">
        <v>16</v>
      </c>
      <c r="AN6" s="264" t="s">
        <v>17</v>
      </c>
      <c r="AO6" s="265"/>
      <c r="AP6" s="268"/>
      <c r="AQ6" s="300" t="s">
        <v>15</v>
      </c>
      <c r="AR6" s="300" t="s">
        <v>16</v>
      </c>
      <c r="AS6" s="264" t="s">
        <v>17</v>
      </c>
      <c r="AT6" s="265"/>
      <c r="AU6" s="268"/>
      <c r="AV6" s="306" t="s">
        <v>15</v>
      </c>
      <c r="AW6" s="306" t="s">
        <v>16</v>
      </c>
      <c r="AX6" s="271" t="s">
        <v>17</v>
      </c>
      <c r="AY6" s="272"/>
      <c r="AZ6" s="273"/>
      <c r="BA6" s="266" t="s">
        <v>15</v>
      </c>
      <c r="BB6" s="266" t="s">
        <v>16</v>
      </c>
      <c r="BC6" s="264" t="s">
        <v>17</v>
      </c>
      <c r="BD6" s="265"/>
      <c r="BE6" s="268"/>
      <c r="BF6" s="266" t="s">
        <v>15</v>
      </c>
      <c r="BG6" s="266" t="s">
        <v>16</v>
      </c>
      <c r="BH6" s="264" t="s">
        <v>17</v>
      </c>
      <c r="BI6" s="265"/>
      <c r="BJ6" s="268"/>
      <c r="BK6" s="266" t="s">
        <v>15</v>
      </c>
      <c r="BL6" s="266" t="s">
        <v>16</v>
      </c>
      <c r="BM6" s="264" t="s">
        <v>17</v>
      </c>
      <c r="BN6" s="265"/>
      <c r="BO6" s="268"/>
      <c r="BP6" s="278"/>
      <c r="BQ6" s="278"/>
    </row>
    <row r="7" spans="1:69" s="39" customFormat="1" ht="16.5" customHeight="1" x14ac:dyDescent="0.15">
      <c r="A7" s="267"/>
      <c r="B7" s="267"/>
      <c r="C7" s="277"/>
      <c r="D7" s="267"/>
      <c r="E7" s="97" t="s">
        <v>3</v>
      </c>
      <c r="F7" s="97" t="s">
        <v>39</v>
      </c>
      <c r="G7" s="97" t="s">
        <v>40</v>
      </c>
      <c r="H7" s="267"/>
      <c r="I7" s="267"/>
      <c r="J7" s="97" t="s">
        <v>3</v>
      </c>
      <c r="K7" s="97" t="s">
        <v>39</v>
      </c>
      <c r="L7" s="97" t="s">
        <v>40</v>
      </c>
      <c r="M7" s="267"/>
      <c r="N7" s="267"/>
      <c r="O7" s="97" t="s">
        <v>3</v>
      </c>
      <c r="P7" s="97" t="s">
        <v>39</v>
      </c>
      <c r="Q7" s="97" t="s">
        <v>40</v>
      </c>
      <c r="R7" s="267"/>
      <c r="S7" s="267"/>
      <c r="T7" s="97" t="s">
        <v>3</v>
      </c>
      <c r="U7" s="97" t="s">
        <v>39</v>
      </c>
      <c r="V7" s="97" t="s">
        <v>40</v>
      </c>
      <c r="W7" s="267"/>
      <c r="X7" s="267"/>
      <c r="Y7" s="267"/>
      <c r="Z7" s="267"/>
      <c r="AA7" s="270"/>
      <c r="AB7" s="267"/>
      <c r="AC7" s="267"/>
      <c r="AD7" s="270"/>
      <c r="AE7" s="267"/>
      <c r="AF7" s="267"/>
      <c r="AG7" s="270"/>
      <c r="AH7" s="267"/>
      <c r="AI7" s="267"/>
      <c r="AJ7" s="267"/>
      <c r="AK7" s="267"/>
      <c r="AL7" s="275"/>
      <c r="AM7" s="275"/>
      <c r="AN7" s="226" t="s">
        <v>3</v>
      </c>
      <c r="AO7" s="97" t="s">
        <v>39</v>
      </c>
      <c r="AP7" s="97" t="s">
        <v>40</v>
      </c>
      <c r="AQ7" s="301"/>
      <c r="AR7" s="301"/>
      <c r="AS7" s="302" t="s">
        <v>3</v>
      </c>
      <c r="AT7" s="97" t="s">
        <v>39</v>
      </c>
      <c r="AU7" s="97" t="s">
        <v>40</v>
      </c>
      <c r="AV7" s="307"/>
      <c r="AW7" s="307"/>
      <c r="AX7" s="308" t="s">
        <v>3</v>
      </c>
      <c r="AY7" s="162" t="s">
        <v>39</v>
      </c>
      <c r="AZ7" s="162" t="s">
        <v>40</v>
      </c>
      <c r="BA7" s="267"/>
      <c r="BB7" s="267"/>
      <c r="BC7" s="97" t="s">
        <v>3</v>
      </c>
      <c r="BD7" s="97" t="s">
        <v>39</v>
      </c>
      <c r="BE7" s="97" t="s">
        <v>40</v>
      </c>
      <c r="BF7" s="267"/>
      <c r="BG7" s="267"/>
      <c r="BH7" s="97" t="s">
        <v>3</v>
      </c>
      <c r="BI7" s="97" t="s">
        <v>39</v>
      </c>
      <c r="BJ7" s="97" t="s">
        <v>40</v>
      </c>
      <c r="BK7" s="267"/>
      <c r="BL7" s="267"/>
      <c r="BM7" s="97" t="s">
        <v>3</v>
      </c>
      <c r="BN7" s="97" t="s">
        <v>39</v>
      </c>
      <c r="BO7" s="97" t="s">
        <v>40</v>
      </c>
      <c r="BP7" s="267"/>
      <c r="BQ7" s="267"/>
    </row>
    <row r="8" spans="1:69" s="39" customFormat="1" ht="9" x14ac:dyDescent="0.15">
      <c r="A8" s="41">
        <v>1</v>
      </c>
      <c r="B8" s="41">
        <v>2</v>
      </c>
      <c r="C8" s="42">
        <v>3</v>
      </c>
      <c r="D8" s="41">
        <v>4</v>
      </c>
      <c r="E8" s="41">
        <v>5</v>
      </c>
      <c r="F8" s="41">
        <v>6</v>
      </c>
      <c r="G8" s="41">
        <v>7</v>
      </c>
      <c r="H8" s="41">
        <v>8</v>
      </c>
      <c r="I8" s="41">
        <v>9</v>
      </c>
      <c r="J8" s="41">
        <v>10</v>
      </c>
      <c r="K8" s="41">
        <v>11</v>
      </c>
      <c r="L8" s="41">
        <v>12</v>
      </c>
      <c r="M8" s="41">
        <v>13</v>
      </c>
      <c r="N8" s="41">
        <v>14</v>
      </c>
      <c r="O8" s="41">
        <v>15</v>
      </c>
      <c r="P8" s="41">
        <v>16</v>
      </c>
      <c r="Q8" s="41">
        <v>17</v>
      </c>
      <c r="R8" s="41">
        <v>18</v>
      </c>
      <c r="S8" s="41">
        <v>19</v>
      </c>
      <c r="T8" s="41">
        <v>20</v>
      </c>
      <c r="U8" s="41">
        <v>21</v>
      </c>
      <c r="V8" s="41">
        <v>22</v>
      </c>
      <c r="W8" s="41">
        <v>23</v>
      </c>
      <c r="X8" s="41">
        <v>24</v>
      </c>
      <c r="Y8" s="41">
        <v>25</v>
      </c>
      <c r="Z8" s="41">
        <v>26</v>
      </c>
      <c r="AA8" s="71">
        <v>27</v>
      </c>
      <c r="AB8" s="41">
        <v>28</v>
      </c>
      <c r="AC8" s="41">
        <v>29</v>
      </c>
      <c r="AD8" s="71">
        <v>30</v>
      </c>
      <c r="AE8" s="41">
        <v>31</v>
      </c>
      <c r="AF8" s="41">
        <v>32</v>
      </c>
      <c r="AG8" s="71">
        <v>33</v>
      </c>
      <c r="AH8" s="41">
        <v>34</v>
      </c>
      <c r="AI8" s="41">
        <v>35</v>
      </c>
      <c r="AJ8" s="41">
        <v>36</v>
      </c>
      <c r="AK8" s="41">
        <v>37</v>
      </c>
      <c r="AL8" s="227">
        <v>38</v>
      </c>
      <c r="AM8" s="227">
        <v>39</v>
      </c>
      <c r="AN8" s="227">
        <v>40</v>
      </c>
      <c r="AO8" s="41">
        <v>41</v>
      </c>
      <c r="AP8" s="41">
        <v>42</v>
      </c>
      <c r="AQ8" s="303">
        <v>43</v>
      </c>
      <c r="AR8" s="303">
        <v>44</v>
      </c>
      <c r="AS8" s="303">
        <v>45</v>
      </c>
      <c r="AT8" s="41">
        <v>46</v>
      </c>
      <c r="AU8" s="41">
        <v>47</v>
      </c>
      <c r="AV8" s="309">
        <v>48</v>
      </c>
      <c r="AW8" s="309">
        <v>49</v>
      </c>
      <c r="AX8" s="309">
        <v>50</v>
      </c>
      <c r="AY8" s="163">
        <v>51</v>
      </c>
      <c r="AZ8" s="163">
        <v>52</v>
      </c>
      <c r="BA8" s="41">
        <v>53</v>
      </c>
      <c r="BB8" s="41">
        <v>54</v>
      </c>
      <c r="BC8" s="41">
        <v>55</v>
      </c>
      <c r="BD8" s="41">
        <v>56</v>
      </c>
      <c r="BE8" s="41">
        <v>57</v>
      </c>
      <c r="BF8" s="41">
        <v>53</v>
      </c>
      <c r="BG8" s="41">
        <v>54</v>
      </c>
      <c r="BH8" s="41">
        <v>55</v>
      </c>
      <c r="BI8" s="41">
        <v>56</v>
      </c>
      <c r="BJ8" s="41">
        <v>57</v>
      </c>
      <c r="BK8" s="41">
        <v>53</v>
      </c>
      <c r="BL8" s="41">
        <v>54</v>
      </c>
      <c r="BM8" s="41">
        <v>55</v>
      </c>
      <c r="BN8" s="41">
        <v>56</v>
      </c>
      <c r="BO8" s="41">
        <v>57</v>
      </c>
      <c r="BP8" s="41">
        <v>58</v>
      </c>
      <c r="BQ8" s="41">
        <v>59</v>
      </c>
    </row>
    <row r="9" spans="1:69" s="39" customFormat="1" ht="16.5" customHeight="1" x14ac:dyDescent="0.15">
      <c r="A9" s="264" t="s">
        <v>21</v>
      </c>
      <c r="B9" s="265"/>
      <c r="C9" s="40" t="e">
        <f>#REF!+C10+#REF!</f>
        <v>#REF!</v>
      </c>
      <c r="D9" s="40" t="e">
        <f>#REF!+D10+#REF!</f>
        <v>#REF!</v>
      </c>
      <c r="E9" s="40" t="e">
        <f>#REF!+E10+#REF!</f>
        <v>#REF!</v>
      </c>
      <c r="F9" s="40" t="e">
        <f>#REF!+F10+#REF!</f>
        <v>#REF!</v>
      </c>
      <c r="G9" s="40" t="e">
        <f>#REF!+G10+#REF!</f>
        <v>#REF!</v>
      </c>
      <c r="H9" s="40" t="e">
        <f>#REF!+H10+#REF!</f>
        <v>#REF!</v>
      </c>
      <c r="I9" s="40" t="e">
        <f>#REF!+I10+#REF!</f>
        <v>#REF!</v>
      </c>
      <c r="J9" s="40" t="e">
        <f>#REF!+J10+#REF!</f>
        <v>#REF!</v>
      </c>
      <c r="K9" s="40" t="e">
        <f>#REF!+K10+#REF!</f>
        <v>#REF!</v>
      </c>
      <c r="L9" s="40" t="e">
        <f>#REF!+L10+#REF!</f>
        <v>#REF!</v>
      </c>
      <c r="M9" s="40" t="e">
        <f>#REF!+M10+#REF!</f>
        <v>#REF!</v>
      </c>
      <c r="N9" s="40" t="e">
        <f>#REF!+N10+#REF!</f>
        <v>#REF!</v>
      </c>
      <c r="O9" s="40" t="e">
        <f>#REF!+O10+#REF!</f>
        <v>#REF!</v>
      </c>
      <c r="P9" s="40" t="e">
        <f>#REF!+P10+#REF!</f>
        <v>#REF!</v>
      </c>
      <c r="Q9" s="40" t="e">
        <f>#REF!+Q10+#REF!</f>
        <v>#REF!</v>
      </c>
      <c r="R9" s="40" t="e">
        <f>#REF!+R10+#REF!</f>
        <v>#REF!</v>
      </c>
      <c r="S9" s="40" t="e">
        <f>#REF!+S10+#REF!</f>
        <v>#REF!</v>
      </c>
      <c r="T9" s="40" t="e">
        <f>#REF!+T10+#REF!</f>
        <v>#REF!</v>
      </c>
      <c r="U9" s="40" t="e">
        <f>#REF!+U10+#REF!</f>
        <v>#REF!</v>
      </c>
      <c r="V9" s="40" t="e">
        <f>#REF!+V10+#REF!</f>
        <v>#REF!</v>
      </c>
      <c r="W9" s="40" t="e">
        <f>X9+Y9</f>
        <v>#REF!</v>
      </c>
      <c r="X9" s="40" t="e">
        <f>AA9+AD9+AG9</f>
        <v>#REF!</v>
      </c>
      <c r="Y9" s="40" t="e">
        <f>AB9+AE9+AH9</f>
        <v>#REF!</v>
      </c>
      <c r="Z9" s="40" t="e">
        <f>#REF!+Z10+#REF!</f>
        <v>#REF!</v>
      </c>
      <c r="AA9" s="180" t="e">
        <f>#REF!+AA10+#REF!</f>
        <v>#REF!</v>
      </c>
      <c r="AB9" s="40" t="e">
        <f>#REF!+AB10+#REF!</f>
        <v>#REF!</v>
      </c>
      <c r="AC9" s="40" t="e">
        <f>#REF!+AC10+#REF!</f>
        <v>#REF!</v>
      </c>
      <c r="AD9" s="180" t="e">
        <f>#REF!+AD10+#REF!</f>
        <v>#REF!</v>
      </c>
      <c r="AE9" s="40" t="e">
        <f>#REF!+AE10+#REF!</f>
        <v>#REF!</v>
      </c>
      <c r="AF9" s="40" t="e">
        <f>#REF!+AF10+#REF!</f>
        <v>#REF!</v>
      </c>
      <c r="AG9" s="180" t="e">
        <f>#REF!+AG10+#REF!</f>
        <v>#REF!</v>
      </c>
      <c r="AH9" s="40" t="e">
        <f>#REF!+AH10+#REF!</f>
        <v>#REF!</v>
      </c>
      <c r="AI9" s="40" t="e">
        <f>#REF!+AI10+#REF!</f>
        <v>#REF!</v>
      </c>
      <c r="AJ9" s="40" t="e">
        <f>#REF!+AJ10+#REF!</f>
        <v>#REF!</v>
      </c>
      <c r="AK9" s="40" t="e">
        <f>#REF!+AK10+#REF!</f>
        <v>#REF!</v>
      </c>
      <c r="AL9" s="217" t="e">
        <f>AM9+AN9</f>
        <v>#REF!</v>
      </c>
      <c r="AM9" s="217" t="e">
        <f>AR9+AW9+BL9</f>
        <v>#REF!</v>
      </c>
      <c r="AN9" s="217" t="e">
        <f>AO9+AP9</f>
        <v>#REF!</v>
      </c>
      <c r="AO9" s="40" t="e">
        <f>AT9+AY9+BN9</f>
        <v>#REF!</v>
      </c>
      <c r="AP9" s="40" t="e">
        <f>AU9+AZ9+BO9</f>
        <v>#REF!</v>
      </c>
      <c r="AQ9" s="72" t="e">
        <f>#REF!+AQ10+#REF!</f>
        <v>#REF!</v>
      </c>
      <c r="AR9" s="72" t="e">
        <f>#REF!+AR10+#REF!</f>
        <v>#REF!</v>
      </c>
      <c r="AS9" s="72" t="e">
        <f>AT9+AU9</f>
        <v>#REF!</v>
      </c>
      <c r="AT9" s="40" t="e">
        <f>#REF!+AT10+#REF!</f>
        <v>#REF!</v>
      </c>
      <c r="AU9" s="40" t="e">
        <f>#REF!+AU10+#REF!</f>
        <v>#REF!</v>
      </c>
      <c r="AV9" s="66" t="e">
        <f>#REF!+AV10+#REF!</f>
        <v>#REF!</v>
      </c>
      <c r="AW9" s="66" t="e">
        <f>#REF!+AW10+#REF!</f>
        <v>#REF!</v>
      </c>
      <c r="AX9" s="66" t="e">
        <f>AY9+AZ9</f>
        <v>#REF!</v>
      </c>
      <c r="AY9" s="164" t="e">
        <f>#REF!+AY10+#REF!</f>
        <v>#REF!</v>
      </c>
      <c r="AZ9" s="164" t="e">
        <f>#REF!+AZ10+#REF!</f>
        <v>#REF!</v>
      </c>
      <c r="BA9" s="40" t="e">
        <f>#REF!+BA10+#REF!</f>
        <v>#REF!</v>
      </c>
      <c r="BB9" s="40" t="e">
        <f>#REF!+BB10+#REF!</f>
        <v>#REF!</v>
      </c>
      <c r="BC9" s="40" t="e">
        <f>BD9+BE9</f>
        <v>#REF!</v>
      </c>
      <c r="BD9" s="40" t="e">
        <f>#REF!+BD10+#REF!</f>
        <v>#REF!</v>
      </c>
      <c r="BE9" s="40" t="e">
        <f>#REF!+BE10+#REF!</f>
        <v>#REF!</v>
      </c>
      <c r="BF9" s="40" t="e">
        <f>#REF!+BF10+#REF!</f>
        <v>#REF!</v>
      </c>
      <c r="BG9" s="40" t="e">
        <f>#REF!+BG10+#REF!</f>
        <v>#REF!</v>
      </c>
      <c r="BH9" s="40" t="e">
        <f>BI9+BJ9</f>
        <v>#REF!</v>
      </c>
      <c r="BI9" s="40" t="e">
        <f>#REF!+BI10+#REF!</f>
        <v>#REF!</v>
      </c>
      <c r="BJ9" s="40" t="e">
        <f>#REF!+BJ10+#REF!</f>
        <v>#REF!</v>
      </c>
      <c r="BK9" s="40" t="e">
        <f>#REF!+BK10+#REF!</f>
        <v>#REF!</v>
      </c>
      <c r="BL9" s="40" t="e">
        <f>#REF!+BL10+#REF!</f>
        <v>#REF!</v>
      </c>
      <c r="BM9" s="40" t="e">
        <f>BN9+BO9</f>
        <v>#REF!</v>
      </c>
      <c r="BN9" s="40" t="e">
        <f>#REF!+BN10+#REF!</f>
        <v>#REF!</v>
      </c>
      <c r="BO9" s="40" t="e">
        <f>#REF!+BO10+#REF!</f>
        <v>#REF!</v>
      </c>
      <c r="BP9" s="97"/>
      <c r="BQ9" s="97"/>
    </row>
    <row r="10" spans="1:69" s="44" customFormat="1" ht="21" customHeight="1" x14ac:dyDescent="0.15">
      <c r="A10" s="156" t="s">
        <v>20</v>
      </c>
      <c r="B10" s="157" t="s">
        <v>138</v>
      </c>
      <c r="C10" s="40">
        <f t="shared" ref="C10:AH10" si="0">C11+C18+C30+C43+C75+C82</f>
        <v>494447</v>
      </c>
      <c r="D10" s="40">
        <f t="shared" si="0"/>
        <v>449495</v>
      </c>
      <c r="E10" s="40">
        <f t="shared" si="0"/>
        <v>44952</v>
      </c>
      <c r="F10" s="40">
        <f t="shared" si="0"/>
        <v>30989</v>
      </c>
      <c r="G10" s="40">
        <f t="shared" si="0"/>
        <v>13963</v>
      </c>
      <c r="H10" s="40">
        <f t="shared" si="0"/>
        <v>166442</v>
      </c>
      <c r="I10" s="40">
        <f t="shared" si="0"/>
        <v>151311</v>
      </c>
      <c r="J10" s="40">
        <f t="shared" si="0"/>
        <v>15131</v>
      </c>
      <c r="K10" s="40">
        <f t="shared" si="0"/>
        <v>10113</v>
      </c>
      <c r="L10" s="40">
        <f t="shared" si="0"/>
        <v>5018</v>
      </c>
      <c r="M10" s="40">
        <f t="shared" si="0"/>
        <v>179289</v>
      </c>
      <c r="N10" s="40">
        <f t="shared" si="0"/>
        <v>162989</v>
      </c>
      <c r="O10" s="40">
        <f t="shared" si="0"/>
        <v>16300</v>
      </c>
      <c r="P10" s="40">
        <f t="shared" si="0"/>
        <v>11247</v>
      </c>
      <c r="Q10" s="40">
        <f t="shared" si="0"/>
        <v>5053</v>
      </c>
      <c r="R10" s="40">
        <f t="shared" si="0"/>
        <v>148716</v>
      </c>
      <c r="S10" s="40">
        <f t="shared" si="0"/>
        <v>135195</v>
      </c>
      <c r="T10" s="40">
        <f t="shared" si="0"/>
        <v>13521</v>
      </c>
      <c r="U10" s="40">
        <f t="shared" si="0"/>
        <v>9629</v>
      </c>
      <c r="V10" s="40">
        <f t="shared" si="0"/>
        <v>3892</v>
      </c>
      <c r="W10" s="40">
        <f>W11+W18+W30+W43+W75+W82</f>
        <v>271207</v>
      </c>
      <c r="X10" s="40">
        <f t="shared" si="0"/>
        <v>266380</v>
      </c>
      <c r="Y10" s="40">
        <f t="shared" si="0"/>
        <v>4827</v>
      </c>
      <c r="Z10" s="40">
        <f t="shared" si="0"/>
        <v>173264</v>
      </c>
      <c r="AA10" s="180">
        <f>AA11+AA18+AA30+AA43+AA75+AA82</f>
        <v>168863</v>
      </c>
      <c r="AB10" s="40">
        <f t="shared" si="0"/>
        <v>4401</v>
      </c>
      <c r="AC10" s="40">
        <f t="shared" si="0"/>
        <v>72994</v>
      </c>
      <c r="AD10" s="180">
        <f t="shared" si="0"/>
        <v>72921</v>
      </c>
      <c r="AE10" s="40">
        <f t="shared" si="0"/>
        <v>73</v>
      </c>
      <c r="AF10" s="40">
        <f t="shared" si="0"/>
        <v>24949</v>
      </c>
      <c r="AG10" s="180">
        <f t="shared" si="0"/>
        <v>24596</v>
      </c>
      <c r="AH10" s="40">
        <f t="shared" si="0"/>
        <v>353</v>
      </c>
      <c r="AI10" s="98"/>
      <c r="AJ10" s="156"/>
      <c r="AK10" s="156"/>
      <c r="AL10" s="218">
        <f>AM10+AN10</f>
        <v>33044.5</v>
      </c>
      <c r="AM10" s="218">
        <f>AR10+AW10+BG10+BL10</f>
        <v>31094.5</v>
      </c>
      <c r="AN10" s="218">
        <f>AS10+AX10+BA10+BM10</f>
        <v>1950</v>
      </c>
      <c r="AO10" s="156">
        <f>AT10+AY10+BN10</f>
        <v>0</v>
      </c>
      <c r="AP10" s="156">
        <f>AU10+AZ10+BO10</f>
        <v>0</v>
      </c>
      <c r="AQ10" s="72">
        <f>AQ11+AQ18+AQ30+AQ43+AQ75+AQ82</f>
        <v>5552.5</v>
      </c>
      <c r="AR10" s="72">
        <f>AR11+AR18+AR30+AR43+AR75+AR82</f>
        <v>4859.5</v>
      </c>
      <c r="AS10" s="72">
        <f>AS11+AS18+AS30+AS43+AS75+AS82</f>
        <v>693</v>
      </c>
      <c r="AT10" s="156">
        <f>AT11+AT23+AT29</f>
        <v>0</v>
      </c>
      <c r="AU10" s="156">
        <f>AU11+AU23+AU29</f>
        <v>0</v>
      </c>
      <c r="AV10" s="217">
        <f>AV11+AV18+AV30+AV43+AV75+AV82</f>
        <v>7826</v>
      </c>
      <c r="AW10" s="217">
        <f>AW11+AW18+AW30+AW43+AW75+AW82</f>
        <v>7114</v>
      </c>
      <c r="AX10" s="217">
        <f>AX11+AX18+AX30+AX43+AX75+AX82</f>
        <v>712</v>
      </c>
      <c r="AY10" s="156">
        <f>AY11+AY23+AY29</f>
        <v>0</v>
      </c>
      <c r="AZ10" s="156">
        <f>AZ11+AZ23+AZ29</f>
        <v>0</v>
      </c>
      <c r="BA10" s="40">
        <f>BA11+BA18+BA30+BA43+BA75+BA82</f>
        <v>51</v>
      </c>
      <c r="BB10" s="40">
        <f>BB11+BB18+BB30+BB43+BB75+BB82</f>
        <v>38</v>
      </c>
      <c r="BC10" s="40">
        <f>BC11+BC18+BC30+BC43+BC75+BC82</f>
        <v>13</v>
      </c>
      <c r="BD10" s="156">
        <f>BD11+BD23+BD29</f>
        <v>0</v>
      </c>
      <c r="BE10" s="156">
        <f>BE11+BE23+BE29</f>
        <v>0</v>
      </c>
      <c r="BF10" s="40">
        <f>BF11+BF18+BF30+BF43+BF75+BF82</f>
        <v>14179</v>
      </c>
      <c r="BG10" s="40">
        <f>BG11+BG18+BG30+BG43+BG75+BG82</f>
        <v>14179</v>
      </c>
      <c r="BH10" s="40">
        <f>BH11+BH18+BH30+BH43+BH75+BH82</f>
        <v>0</v>
      </c>
      <c r="BI10" s="156">
        <f>BI11+BI23+BI29</f>
        <v>0</v>
      </c>
      <c r="BJ10" s="156">
        <f>BJ11+BJ23+BJ29</f>
        <v>0</v>
      </c>
      <c r="BK10" s="40">
        <f>BK11+BK18+BK30+BK43+BK75+BK82</f>
        <v>5436</v>
      </c>
      <c r="BL10" s="40">
        <f>BL11+BL18+BL30+BL43+BL75+BL82</f>
        <v>4942</v>
      </c>
      <c r="BM10" s="40">
        <f>BM11+BM18+BM30+BM43+BM75+BM82</f>
        <v>494</v>
      </c>
      <c r="BN10" s="156">
        <f>BN11+BN23+BN29</f>
        <v>0</v>
      </c>
      <c r="BO10" s="156">
        <f>BO11+BO23+BO29</f>
        <v>0</v>
      </c>
      <c r="BP10" s="156"/>
      <c r="BQ10" s="156"/>
    </row>
    <row r="11" spans="1:69" s="44" customFormat="1" ht="18" customHeight="1" x14ac:dyDescent="0.15">
      <c r="A11" s="167" t="s">
        <v>75</v>
      </c>
      <c r="B11" s="168" t="s">
        <v>96</v>
      </c>
      <c r="C11" s="40">
        <f>C12+C16</f>
        <v>438504</v>
      </c>
      <c r="D11" s="40">
        <f t="shared" ref="D11:V11" si="1">D12+D16</f>
        <v>398640</v>
      </c>
      <c r="E11" s="40">
        <f t="shared" si="1"/>
        <v>39864</v>
      </c>
      <c r="F11" s="40">
        <f t="shared" si="1"/>
        <v>27901</v>
      </c>
      <c r="G11" s="40">
        <f t="shared" si="1"/>
        <v>11963</v>
      </c>
      <c r="H11" s="40">
        <f t="shared" si="1"/>
        <v>142340</v>
      </c>
      <c r="I11" s="40">
        <f t="shared" si="1"/>
        <v>129400</v>
      </c>
      <c r="J11" s="40">
        <f t="shared" si="1"/>
        <v>12940</v>
      </c>
      <c r="K11" s="40">
        <f t="shared" si="1"/>
        <v>9059</v>
      </c>
      <c r="L11" s="40">
        <f t="shared" si="1"/>
        <v>3881</v>
      </c>
      <c r="M11" s="40">
        <f t="shared" si="1"/>
        <v>157728</v>
      </c>
      <c r="N11" s="40">
        <f t="shared" si="1"/>
        <v>143389</v>
      </c>
      <c r="O11" s="40">
        <f t="shared" si="1"/>
        <v>14339</v>
      </c>
      <c r="P11" s="40">
        <f t="shared" si="1"/>
        <v>10038</v>
      </c>
      <c r="Q11" s="40">
        <f t="shared" si="1"/>
        <v>4301</v>
      </c>
      <c r="R11" s="40">
        <f t="shared" si="1"/>
        <v>138436</v>
      </c>
      <c r="S11" s="40">
        <f t="shared" si="1"/>
        <v>125851</v>
      </c>
      <c r="T11" s="40">
        <f t="shared" si="1"/>
        <v>12585</v>
      </c>
      <c r="U11" s="40">
        <f t="shared" si="1"/>
        <v>8804</v>
      </c>
      <c r="V11" s="40">
        <f t="shared" si="1"/>
        <v>3781</v>
      </c>
      <c r="W11" s="156">
        <f>W12+W16</f>
        <v>253451</v>
      </c>
      <c r="X11" s="156">
        <f t="shared" ref="X11:AH11" si="2">X12+X16</f>
        <v>249352</v>
      </c>
      <c r="Y11" s="156">
        <f t="shared" si="2"/>
        <v>4099</v>
      </c>
      <c r="Z11" s="156">
        <f t="shared" si="2"/>
        <v>156477</v>
      </c>
      <c r="AA11" s="177">
        <f t="shared" si="2"/>
        <v>152731</v>
      </c>
      <c r="AB11" s="156">
        <f t="shared" si="2"/>
        <v>3746</v>
      </c>
      <c r="AC11" s="156">
        <f t="shared" si="2"/>
        <v>72025</v>
      </c>
      <c r="AD11" s="177">
        <f t="shared" si="2"/>
        <v>72025</v>
      </c>
      <c r="AE11" s="156">
        <f t="shared" si="2"/>
        <v>0</v>
      </c>
      <c r="AF11" s="156">
        <f t="shared" si="2"/>
        <v>24949</v>
      </c>
      <c r="AG11" s="177">
        <f t="shared" si="2"/>
        <v>24596</v>
      </c>
      <c r="AH11" s="156">
        <f t="shared" si="2"/>
        <v>353</v>
      </c>
      <c r="AI11" s="98"/>
      <c r="AJ11" s="156"/>
      <c r="AK11" s="156"/>
      <c r="AL11" s="218"/>
      <c r="AM11" s="218"/>
      <c r="AN11" s="218"/>
      <c r="AO11" s="156"/>
      <c r="AP11" s="156"/>
      <c r="AQ11" s="219"/>
      <c r="AR11" s="219"/>
      <c r="AS11" s="219"/>
      <c r="AT11" s="156"/>
      <c r="AU11" s="156"/>
      <c r="AV11" s="57"/>
      <c r="AW11" s="57"/>
      <c r="AX11" s="57"/>
      <c r="AY11" s="157"/>
      <c r="AZ11" s="157"/>
      <c r="BA11" s="157"/>
      <c r="BB11" s="157"/>
      <c r="BC11" s="157"/>
      <c r="BD11" s="157"/>
      <c r="BE11" s="157"/>
      <c r="BF11" s="156"/>
      <c r="BG11" s="156"/>
      <c r="BH11" s="156"/>
      <c r="BI11" s="156"/>
      <c r="BJ11" s="156"/>
      <c r="BK11" s="156"/>
      <c r="BL11" s="156"/>
      <c r="BM11" s="156"/>
      <c r="BN11" s="156"/>
      <c r="BO11" s="156"/>
      <c r="BP11" s="156"/>
      <c r="BQ11" s="156"/>
    </row>
    <row r="12" spans="1:69" s="44" customFormat="1" ht="21" customHeight="1" x14ac:dyDescent="0.15">
      <c r="A12" s="167">
        <v>1</v>
      </c>
      <c r="B12" s="40" t="s">
        <v>97</v>
      </c>
      <c r="C12" s="40">
        <f>C13</f>
        <v>342448</v>
      </c>
      <c r="D12" s="40">
        <f t="shared" ref="D12:V12" si="3">D13</f>
        <v>311317</v>
      </c>
      <c r="E12" s="40">
        <f t="shared" si="3"/>
        <v>31131</v>
      </c>
      <c r="F12" s="40">
        <f t="shared" si="3"/>
        <v>21792</v>
      </c>
      <c r="G12" s="40">
        <f t="shared" si="3"/>
        <v>9339</v>
      </c>
      <c r="H12" s="40">
        <f t="shared" si="3"/>
        <v>142340</v>
      </c>
      <c r="I12" s="40">
        <f t="shared" si="3"/>
        <v>129400</v>
      </c>
      <c r="J12" s="40">
        <f t="shared" si="3"/>
        <v>12940</v>
      </c>
      <c r="K12" s="40">
        <f t="shared" si="3"/>
        <v>9059</v>
      </c>
      <c r="L12" s="40">
        <f t="shared" si="3"/>
        <v>3881</v>
      </c>
      <c r="M12" s="40">
        <f t="shared" si="3"/>
        <v>90489</v>
      </c>
      <c r="N12" s="40">
        <f t="shared" si="3"/>
        <v>82263</v>
      </c>
      <c r="O12" s="40">
        <f t="shared" si="3"/>
        <v>8226</v>
      </c>
      <c r="P12" s="40">
        <f t="shared" si="3"/>
        <v>5759</v>
      </c>
      <c r="Q12" s="40">
        <f t="shared" si="3"/>
        <v>2467</v>
      </c>
      <c r="R12" s="40">
        <f t="shared" si="3"/>
        <v>109619</v>
      </c>
      <c r="S12" s="40">
        <f t="shared" si="3"/>
        <v>99654</v>
      </c>
      <c r="T12" s="40">
        <f t="shared" si="3"/>
        <v>9965</v>
      </c>
      <c r="U12" s="40">
        <f t="shared" si="3"/>
        <v>6974</v>
      </c>
      <c r="V12" s="40">
        <f t="shared" si="3"/>
        <v>2991</v>
      </c>
      <c r="W12" s="156">
        <f>W13</f>
        <v>226178</v>
      </c>
      <c r="X12" s="156">
        <f t="shared" ref="X12:AH12" si="4">X13</f>
        <v>222079</v>
      </c>
      <c r="Y12" s="156">
        <f t="shared" si="4"/>
        <v>4099</v>
      </c>
      <c r="Z12" s="156">
        <f t="shared" si="4"/>
        <v>130212</v>
      </c>
      <c r="AA12" s="177">
        <f t="shared" si="4"/>
        <v>126466</v>
      </c>
      <c r="AB12" s="156">
        <f t="shared" si="4"/>
        <v>3746</v>
      </c>
      <c r="AC12" s="156">
        <f t="shared" si="4"/>
        <v>71017</v>
      </c>
      <c r="AD12" s="177">
        <f t="shared" si="4"/>
        <v>71017</v>
      </c>
      <c r="AE12" s="156">
        <f t="shared" si="4"/>
        <v>0</v>
      </c>
      <c r="AF12" s="156">
        <f t="shared" si="4"/>
        <v>24949</v>
      </c>
      <c r="AG12" s="177">
        <f t="shared" si="4"/>
        <v>24596</v>
      </c>
      <c r="AH12" s="156">
        <f t="shared" si="4"/>
        <v>353</v>
      </c>
      <c r="AI12" s="98"/>
      <c r="AJ12" s="156"/>
      <c r="AK12" s="156"/>
      <c r="AL12" s="218"/>
      <c r="AM12" s="218"/>
      <c r="AN12" s="218"/>
      <c r="AO12" s="156"/>
      <c r="AP12" s="156"/>
      <c r="AQ12" s="219"/>
      <c r="AR12" s="219"/>
      <c r="AS12" s="219"/>
      <c r="AT12" s="156"/>
      <c r="AU12" s="156"/>
      <c r="AV12" s="57"/>
      <c r="AW12" s="57"/>
      <c r="AX12" s="57"/>
      <c r="AY12" s="157"/>
      <c r="AZ12" s="157"/>
      <c r="BA12" s="157"/>
      <c r="BB12" s="157"/>
      <c r="BC12" s="157"/>
      <c r="BD12" s="157"/>
      <c r="BE12" s="157"/>
      <c r="BF12" s="156"/>
      <c r="BG12" s="156"/>
      <c r="BH12" s="156"/>
      <c r="BI12" s="156"/>
      <c r="BJ12" s="156"/>
      <c r="BK12" s="156"/>
      <c r="BL12" s="156"/>
      <c r="BM12" s="156"/>
      <c r="BN12" s="156"/>
      <c r="BO12" s="156"/>
      <c r="BP12" s="156"/>
      <c r="BQ12" s="156"/>
    </row>
    <row r="13" spans="1:69" s="44" customFormat="1" ht="12" customHeight="1" x14ac:dyDescent="0.15">
      <c r="A13" s="167" t="s">
        <v>76</v>
      </c>
      <c r="B13" s="40" t="s">
        <v>77</v>
      </c>
      <c r="C13" s="40">
        <f>C14+C15</f>
        <v>342448</v>
      </c>
      <c r="D13" s="40">
        <f t="shared" ref="D13:V13" si="5">D14+D15</f>
        <v>311317</v>
      </c>
      <c r="E13" s="40">
        <f t="shared" si="5"/>
        <v>31131</v>
      </c>
      <c r="F13" s="40">
        <f t="shared" si="5"/>
        <v>21792</v>
      </c>
      <c r="G13" s="40">
        <f t="shared" si="5"/>
        <v>9339</v>
      </c>
      <c r="H13" s="40">
        <f t="shared" si="5"/>
        <v>142340</v>
      </c>
      <c r="I13" s="40">
        <f t="shared" si="5"/>
        <v>129400</v>
      </c>
      <c r="J13" s="40">
        <f t="shared" si="5"/>
        <v>12940</v>
      </c>
      <c r="K13" s="40">
        <f t="shared" si="5"/>
        <v>9059</v>
      </c>
      <c r="L13" s="40">
        <f t="shared" si="5"/>
        <v>3881</v>
      </c>
      <c r="M13" s="40">
        <f t="shared" si="5"/>
        <v>90489</v>
      </c>
      <c r="N13" s="40">
        <f t="shared" si="5"/>
        <v>82263</v>
      </c>
      <c r="O13" s="40">
        <f t="shared" si="5"/>
        <v>8226</v>
      </c>
      <c r="P13" s="40">
        <f t="shared" si="5"/>
        <v>5759</v>
      </c>
      <c r="Q13" s="40">
        <f t="shared" si="5"/>
        <v>2467</v>
      </c>
      <c r="R13" s="40">
        <f t="shared" si="5"/>
        <v>109619</v>
      </c>
      <c r="S13" s="40">
        <f t="shared" si="5"/>
        <v>99654</v>
      </c>
      <c r="T13" s="40">
        <f t="shared" si="5"/>
        <v>9965</v>
      </c>
      <c r="U13" s="40">
        <f t="shared" si="5"/>
        <v>6974</v>
      </c>
      <c r="V13" s="40">
        <f t="shared" si="5"/>
        <v>2991</v>
      </c>
      <c r="W13" s="156">
        <f>W14+W15</f>
        <v>226178</v>
      </c>
      <c r="X13" s="156">
        <f t="shared" ref="X13:AH13" si="6">X14+X15</f>
        <v>222079</v>
      </c>
      <c r="Y13" s="156">
        <f t="shared" si="6"/>
        <v>4099</v>
      </c>
      <c r="Z13" s="156">
        <f t="shared" si="6"/>
        <v>130212</v>
      </c>
      <c r="AA13" s="177">
        <f t="shared" si="6"/>
        <v>126466</v>
      </c>
      <c r="AB13" s="156">
        <f t="shared" si="6"/>
        <v>3746</v>
      </c>
      <c r="AC13" s="156">
        <f t="shared" si="6"/>
        <v>71017</v>
      </c>
      <c r="AD13" s="177">
        <f t="shared" si="6"/>
        <v>71017</v>
      </c>
      <c r="AE13" s="156">
        <f t="shared" si="6"/>
        <v>0</v>
      </c>
      <c r="AF13" s="156">
        <f t="shared" si="6"/>
        <v>24949</v>
      </c>
      <c r="AG13" s="177">
        <f t="shared" si="6"/>
        <v>24596</v>
      </c>
      <c r="AH13" s="156">
        <f t="shared" si="6"/>
        <v>353</v>
      </c>
      <c r="AI13" s="98"/>
      <c r="AJ13" s="156"/>
      <c r="AK13" s="156"/>
      <c r="AL13" s="218"/>
      <c r="AM13" s="218"/>
      <c r="AN13" s="218"/>
      <c r="AO13" s="156"/>
      <c r="AP13" s="156"/>
      <c r="AQ13" s="219"/>
      <c r="AR13" s="219"/>
      <c r="AS13" s="219"/>
      <c r="AT13" s="156"/>
      <c r="AU13" s="156"/>
      <c r="AV13" s="57"/>
      <c r="AW13" s="57"/>
      <c r="AX13" s="57"/>
      <c r="AY13" s="157"/>
      <c r="AZ13" s="157"/>
      <c r="BA13" s="157"/>
      <c r="BB13" s="157"/>
      <c r="BC13" s="157"/>
      <c r="BD13" s="157"/>
      <c r="BE13" s="157"/>
      <c r="BF13" s="156"/>
      <c r="BG13" s="156"/>
      <c r="BH13" s="156"/>
      <c r="BI13" s="156"/>
      <c r="BJ13" s="156"/>
      <c r="BK13" s="156"/>
      <c r="BL13" s="156"/>
      <c r="BM13" s="156"/>
      <c r="BN13" s="156"/>
      <c r="BO13" s="156"/>
      <c r="BP13" s="156"/>
      <c r="BQ13" s="156"/>
    </row>
    <row r="14" spans="1:69" s="44" customFormat="1" ht="12" customHeight="1" x14ac:dyDescent="0.15">
      <c r="A14" s="85">
        <v>1</v>
      </c>
      <c r="B14" s="169" t="s">
        <v>82</v>
      </c>
      <c r="C14" s="158">
        <f t="shared" ref="C14:C71" si="7">D14+E14</f>
        <v>169877</v>
      </c>
      <c r="D14" s="158">
        <f t="shared" ref="D14:D71" si="8">I14+N14+S14</f>
        <v>154434</v>
      </c>
      <c r="E14" s="158">
        <f t="shared" ref="E14:E71" si="9">F14+G14</f>
        <v>15443</v>
      </c>
      <c r="F14" s="158">
        <f t="shared" ref="F14:G70" si="10">K14+P14+U14</f>
        <v>10808</v>
      </c>
      <c r="G14" s="158">
        <f t="shared" si="10"/>
        <v>4635</v>
      </c>
      <c r="H14" s="84">
        <f t="shared" ref="H14:H74" si="11">I14+J14</f>
        <v>70739</v>
      </c>
      <c r="I14" s="84">
        <v>64308</v>
      </c>
      <c r="J14" s="84">
        <f t="shared" ref="J14:J74" si="12">K14+L14</f>
        <v>6431</v>
      </c>
      <c r="K14" s="89">
        <v>4502</v>
      </c>
      <c r="L14" s="89">
        <v>1929</v>
      </c>
      <c r="M14" s="84">
        <f t="shared" ref="M14:M74" si="13">N14+O14</f>
        <v>44970</v>
      </c>
      <c r="N14" s="88">
        <v>40882</v>
      </c>
      <c r="O14" s="84">
        <f t="shared" ref="O14:O74" si="14">P14+Q14</f>
        <v>4088</v>
      </c>
      <c r="P14" s="88">
        <v>2862</v>
      </c>
      <c r="Q14" s="88">
        <v>1226</v>
      </c>
      <c r="R14" s="84">
        <f t="shared" ref="R14:R74" si="15">S14+T14</f>
        <v>54168</v>
      </c>
      <c r="S14" s="84">
        <v>49244</v>
      </c>
      <c r="T14" s="88">
        <f t="shared" ref="T14:T74" si="16">U14+V14</f>
        <v>4924</v>
      </c>
      <c r="U14" s="84">
        <v>3444</v>
      </c>
      <c r="V14" s="84">
        <v>1480</v>
      </c>
      <c r="W14" s="84">
        <f>X14+Y14</f>
        <v>114260</v>
      </c>
      <c r="X14" s="84">
        <f>AA14+AD14+AG14</f>
        <v>112045</v>
      </c>
      <c r="Y14" s="84">
        <f>AB14+AE14+AH14</f>
        <v>2215</v>
      </c>
      <c r="Z14" s="84">
        <f>AA14+AB14</f>
        <v>65979</v>
      </c>
      <c r="AA14" s="214">
        <v>64117</v>
      </c>
      <c r="AB14" s="84">
        <v>1862</v>
      </c>
      <c r="AC14" s="84">
        <f>AD14+AE14</f>
        <v>39837</v>
      </c>
      <c r="AD14" s="214">
        <v>39837</v>
      </c>
      <c r="AE14" s="84">
        <v>0</v>
      </c>
      <c r="AF14" s="84">
        <f>AG14+AH14</f>
        <v>8444</v>
      </c>
      <c r="AG14" s="214">
        <v>8091</v>
      </c>
      <c r="AH14" s="84">
        <v>353</v>
      </c>
      <c r="AI14" s="83"/>
      <c r="AJ14" s="84"/>
      <c r="AK14" s="84"/>
      <c r="AL14" s="221"/>
      <c r="AM14" s="221"/>
      <c r="AN14" s="221"/>
      <c r="AO14" s="84"/>
      <c r="AP14" s="84"/>
      <c r="AQ14" s="64"/>
      <c r="AR14" s="64"/>
      <c r="AS14" s="64"/>
      <c r="AT14" s="84"/>
      <c r="AU14" s="84"/>
      <c r="AV14" s="68"/>
      <c r="AW14" s="68"/>
      <c r="AX14" s="68"/>
      <c r="AY14" s="87"/>
      <c r="AZ14" s="87"/>
      <c r="BA14" s="87"/>
      <c r="BB14" s="87"/>
      <c r="BC14" s="87"/>
      <c r="BD14" s="87"/>
      <c r="BE14" s="87"/>
      <c r="BF14" s="84"/>
      <c r="BG14" s="84"/>
      <c r="BH14" s="84"/>
      <c r="BI14" s="84"/>
      <c r="BJ14" s="84"/>
      <c r="BK14" s="84"/>
      <c r="BL14" s="84"/>
      <c r="BM14" s="84"/>
      <c r="BN14" s="84"/>
      <c r="BO14" s="84"/>
      <c r="BP14" s="84"/>
      <c r="BQ14" s="84"/>
    </row>
    <row r="15" spans="1:69" s="44" customFormat="1" ht="12" customHeight="1" x14ac:dyDescent="0.15">
      <c r="A15" s="85">
        <v>2</v>
      </c>
      <c r="B15" s="169" t="s">
        <v>83</v>
      </c>
      <c r="C15" s="158">
        <f t="shared" si="7"/>
        <v>172571</v>
      </c>
      <c r="D15" s="158">
        <f t="shared" si="8"/>
        <v>156883</v>
      </c>
      <c r="E15" s="158">
        <f t="shared" si="9"/>
        <v>15688</v>
      </c>
      <c r="F15" s="158">
        <f t="shared" si="10"/>
        <v>10984</v>
      </c>
      <c r="G15" s="158">
        <f t="shared" si="10"/>
        <v>4704</v>
      </c>
      <c r="H15" s="84">
        <f t="shared" si="11"/>
        <v>71601</v>
      </c>
      <c r="I15" s="84">
        <v>65092</v>
      </c>
      <c r="J15" s="84">
        <f t="shared" si="12"/>
        <v>6509</v>
      </c>
      <c r="K15" s="89">
        <v>4557</v>
      </c>
      <c r="L15" s="89">
        <v>1952</v>
      </c>
      <c r="M15" s="84">
        <f t="shared" si="13"/>
        <v>45519</v>
      </c>
      <c r="N15" s="88">
        <v>41381</v>
      </c>
      <c r="O15" s="84">
        <f t="shared" si="14"/>
        <v>4138</v>
      </c>
      <c r="P15" s="88">
        <v>2897</v>
      </c>
      <c r="Q15" s="88">
        <v>1241</v>
      </c>
      <c r="R15" s="84">
        <f t="shared" si="15"/>
        <v>55451</v>
      </c>
      <c r="S15" s="84">
        <v>50410</v>
      </c>
      <c r="T15" s="88">
        <f t="shared" si="16"/>
        <v>5041</v>
      </c>
      <c r="U15" s="84">
        <v>3530</v>
      </c>
      <c r="V15" s="84">
        <v>1511</v>
      </c>
      <c r="W15" s="84">
        <f>X15+Y15</f>
        <v>111918</v>
      </c>
      <c r="X15" s="84">
        <f>AA15+AD15+AG15</f>
        <v>110034</v>
      </c>
      <c r="Y15" s="84">
        <f>AB15+AE15+AH15</f>
        <v>1884</v>
      </c>
      <c r="Z15" s="84">
        <f>AA15+AB15</f>
        <v>64233</v>
      </c>
      <c r="AA15" s="214">
        <v>62349</v>
      </c>
      <c r="AB15" s="84">
        <v>1884</v>
      </c>
      <c r="AC15" s="84">
        <f>AD15+AE15</f>
        <v>31180</v>
      </c>
      <c r="AD15" s="214">
        <v>31180</v>
      </c>
      <c r="AE15" s="84">
        <v>0</v>
      </c>
      <c r="AF15" s="84">
        <f>AG15+AH15</f>
        <v>16505</v>
      </c>
      <c r="AG15" s="214">
        <v>16505</v>
      </c>
      <c r="AH15" s="84">
        <v>0</v>
      </c>
      <c r="AI15" s="83"/>
      <c r="AJ15" s="84"/>
      <c r="AK15" s="84"/>
      <c r="AL15" s="221"/>
      <c r="AM15" s="221"/>
      <c r="AN15" s="221"/>
      <c r="AO15" s="84"/>
      <c r="AP15" s="84"/>
      <c r="AQ15" s="64"/>
      <c r="AR15" s="64"/>
      <c r="AS15" s="64"/>
      <c r="AT15" s="84"/>
      <c r="AU15" s="84"/>
      <c r="AV15" s="68"/>
      <c r="AW15" s="68"/>
      <c r="AX15" s="68"/>
      <c r="AY15" s="87"/>
      <c r="AZ15" s="87"/>
      <c r="BA15" s="87"/>
      <c r="BB15" s="87"/>
      <c r="BC15" s="87"/>
      <c r="BD15" s="87"/>
      <c r="BE15" s="87"/>
      <c r="BF15" s="84"/>
      <c r="BG15" s="84"/>
      <c r="BH15" s="84"/>
      <c r="BI15" s="84"/>
      <c r="BJ15" s="84"/>
      <c r="BK15" s="84"/>
      <c r="BL15" s="84"/>
      <c r="BM15" s="84"/>
      <c r="BN15" s="84"/>
      <c r="BO15" s="84"/>
      <c r="BP15" s="84"/>
      <c r="BQ15" s="84"/>
    </row>
    <row r="16" spans="1:69" s="45" customFormat="1" ht="22.5" customHeight="1" x14ac:dyDescent="0.15">
      <c r="A16" s="170">
        <v>2</v>
      </c>
      <c r="B16" s="168" t="s">
        <v>98</v>
      </c>
      <c r="C16" s="40">
        <f>C17</f>
        <v>96056</v>
      </c>
      <c r="D16" s="40">
        <f t="shared" ref="D16:V16" si="17">D17</f>
        <v>87323</v>
      </c>
      <c r="E16" s="40">
        <f t="shared" si="17"/>
        <v>8733</v>
      </c>
      <c r="F16" s="40">
        <f t="shared" si="17"/>
        <v>6109</v>
      </c>
      <c r="G16" s="40">
        <f t="shared" si="17"/>
        <v>2624</v>
      </c>
      <c r="H16" s="40">
        <f t="shared" si="17"/>
        <v>0</v>
      </c>
      <c r="I16" s="40">
        <f t="shared" si="17"/>
        <v>0</v>
      </c>
      <c r="J16" s="40">
        <f t="shared" si="17"/>
        <v>0</v>
      </c>
      <c r="K16" s="40">
        <f t="shared" si="17"/>
        <v>0</v>
      </c>
      <c r="L16" s="40">
        <f t="shared" si="17"/>
        <v>0</v>
      </c>
      <c r="M16" s="40">
        <f t="shared" si="17"/>
        <v>67239</v>
      </c>
      <c r="N16" s="40">
        <f t="shared" si="17"/>
        <v>61126</v>
      </c>
      <c r="O16" s="40">
        <f t="shared" si="17"/>
        <v>6113</v>
      </c>
      <c r="P16" s="40">
        <f t="shared" si="17"/>
        <v>4279</v>
      </c>
      <c r="Q16" s="40">
        <f t="shared" si="17"/>
        <v>1834</v>
      </c>
      <c r="R16" s="40">
        <f t="shared" si="17"/>
        <v>28817</v>
      </c>
      <c r="S16" s="40">
        <f t="shared" si="17"/>
        <v>26197</v>
      </c>
      <c r="T16" s="40">
        <f t="shared" si="17"/>
        <v>2620</v>
      </c>
      <c r="U16" s="40">
        <f t="shared" si="17"/>
        <v>1830</v>
      </c>
      <c r="V16" s="40">
        <f t="shared" si="17"/>
        <v>790</v>
      </c>
      <c r="W16" s="156">
        <f>W17</f>
        <v>27273</v>
      </c>
      <c r="X16" s="156">
        <f t="shared" ref="X16:AH16" si="18">X17</f>
        <v>27273</v>
      </c>
      <c r="Y16" s="156">
        <f t="shared" si="18"/>
        <v>0</v>
      </c>
      <c r="Z16" s="156">
        <f t="shared" si="18"/>
        <v>26265</v>
      </c>
      <c r="AA16" s="177">
        <f t="shared" si="18"/>
        <v>26265</v>
      </c>
      <c r="AB16" s="156">
        <f t="shared" si="18"/>
        <v>0</v>
      </c>
      <c r="AC16" s="156">
        <f t="shared" si="18"/>
        <v>1008</v>
      </c>
      <c r="AD16" s="177">
        <f t="shared" si="18"/>
        <v>1008</v>
      </c>
      <c r="AE16" s="156">
        <f t="shared" si="18"/>
        <v>0</v>
      </c>
      <c r="AF16" s="156">
        <f t="shared" si="18"/>
        <v>0</v>
      </c>
      <c r="AG16" s="177">
        <f t="shared" si="18"/>
        <v>0</v>
      </c>
      <c r="AH16" s="156">
        <f t="shared" si="18"/>
        <v>0</v>
      </c>
      <c r="AI16" s="98"/>
      <c r="AJ16" s="156"/>
      <c r="AK16" s="156"/>
      <c r="AL16" s="218"/>
      <c r="AM16" s="218"/>
      <c r="AN16" s="218"/>
      <c r="AO16" s="156"/>
      <c r="AP16" s="156"/>
      <c r="AQ16" s="219"/>
      <c r="AR16" s="219"/>
      <c r="AS16" s="219"/>
      <c r="AT16" s="156"/>
      <c r="AU16" s="156"/>
      <c r="AV16" s="57"/>
      <c r="AW16" s="57"/>
      <c r="AX16" s="57"/>
      <c r="AY16" s="157"/>
      <c r="AZ16" s="157"/>
      <c r="BA16" s="157"/>
      <c r="BB16" s="157"/>
      <c r="BC16" s="157"/>
      <c r="BD16" s="157"/>
      <c r="BE16" s="157"/>
      <c r="BF16" s="156"/>
      <c r="BG16" s="156"/>
      <c r="BH16" s="156"/>
      <c r="BI16" s="156"/>
      <c r="BJ16" s="156"/>
      <c r="BK16" s="156"/>
      <c r="BL16" s="156"/>
      <c r="BM16" s="156"/>
      <c r="BN16" s="156"/>
      <c r="BO16" s="156"/>
      <c r="BP16" s="156"/>
      <c r="BQ16" s="156"/>
    </row>
    <row r="17" spans="1:69" s="44" customFormat="1" ht="15.75" customHeight="1" x14ac:dyDescent="0.15">
      <c r="A17" s="171"/>
      <c r="B17" s="172" t="s">
        <v>87</v>
      </c>
      <c r="C17" s="158">
        <f t="shared" si="7"/>
        <v>96056</v>
      </c>
      <c r="D17" s="158">
        <f t="shared" si="8"/>
        <v>87323</v>
      </c>
      <c r="E17" s="158">
        <f t="shared" si="9"/>
        <v>8733</v>
      </c>
      <c r="F17" s="158">
        <f t="shared" si="10"/>
        <v>6109</v>
      </c>
      <c r="G17" s="158">
        <f t="shared" si="10"/>
        <v>2624</v>
      </c>
      <c r="H17" s="84"/>
      <c r="I17" s="84"/>
      <c r="J17" s="84"/>
      <c r="K17" s="89"/>
      <c r="L17" s="89"/>
      <c r="M17" s="84">
        <f t="shared" si="13"/>
        <v>67239</v>
      </c>
      <c r="N17" s="88">
        <v>61126</v>
      </c>
      <c r="O17" s="84">
        <f t="shared" si="14"/>
        <v>6113</v>
      </c>
      <c r="P17" s="88">
        <v>4279</v>
      </c>
      <c r="Q17" s="88">
        <v>1834</v>
      </c>
      <c r="R17" s="84">
        <f t="shared" si="15"/>
        <v>28817</v>
      </c>
      <c r="S17" s="84">
        <v>26197</v>
      </c>
      <c r="T17" s="88">
        <f t="shared" si="16"/>
        <v>2620</v>
      </c>
      <c r="U17" s="84">
        <v>1830</v>
      </c>
      <c r="V17" s="84">
        <v>790</v>
      </c>
      <c r="W17" s="84">
        <f>X17+Y17</f>
        <v>27273</v>
      </c>
      <c r="X17" s="84">
        <f>AA17+AD17+AG17</f>
        <v>27273</v>
      </c>
      <c r="Y17" s="84">
        <f>AB17+AE17+AH17</f>
        <v>0</v>
      </c>
      <c r="Z17" s="84">
        <f>AA17+AB17</f>
        <v>26265</v>
      </c>
      <c r="AA17" s="214">
        <v>26265</v>
      </c>
      <c r="AB17" s="84">
        <v>0</v>
      </c>
      <c r="AC17" s="84">
        <f>AD17+AE17</f>
        <v>1008</v>
      </c>
      <c r="AD17" s="214">
        <v>1008</v>
      </c>
      <c r="AE17" s="84">
        <v>0</v>
      </c>
      <c r="AF17" s="84">
        <f>AG17+AH17</f>
        <v>0</v>
      </c>
      <c r="AG17" s="214">
        <v>0</v>
      </c>
      <c r="AH17" s="84">
        <v>0</v>
      </c>
      <c r="AI17" s="83"/>
      <c r="AJ17" s="84"/>
      <c r="AK17" s="84"/>
      <c r="AL17" s="221"/>
      <c r="AM17" s="221"/>
      <c r="AN17" s="221"/>
      <c r="AO17" s="84"/>
      <c r="AP17" s="84"/>
      <c r="AQ17" s="64"/>
      <c r="AR17" s="64"/>
      <c r="AS17" s="64"/>
      <c r="AT17" s="84"/>
      <c r="AU17" s="84"/>
      <c r="AV17" s="68"/>
      <c r="AW17" s="68"/>
      <c r="AX17" s="68"/>
      <c r="AY17" s="87"/>
      <c r="AZ17" s="87"/>
      <c r="BA17" s="87"/>
      <c r="BB17" s="87"/>
      <c r="BC17" s="87"/>
      <c r="BD17" s="87"/>
      <c r="BE17" s="87"/>
      <c r="BF17" s="84"/>
      <c r="BG17" s="84"/>
      <c r="BH17" s="84"/>
      <c r="BI17" s="84"/>
      <c r="BJ17" s="84"/>
      <c r="BK17" s="84"/>
      <c r="BL17" s="84"/>
      <c r="BM17" s="84"/>
      <c r="BN17" s="84"/>
      <c r="BO17" s="84"/>
      <c r="BP17" s="84"/>
      <c r="BQ17" s="84"/>
    </row>
    <row r="18" spans="1:69" s="44" customFormat="1" ht="23.25" customHeight="1" x14ac:dyDescent="0.15">
      <c r="A18" s="167" t="s">
        <v>84</v>
      </c>
      <c r="B18" s="168" t="s">
        <v>119</v>
      </c>
      <c r="C18" s="40">
        <f>C19+C21</f>
        <v>0</v>
      </c>
      <c r="D18" s="40">
        <f t="shared" ref="D18:V18" si="19">D19+D21</f>
        <v>0</v>
      </c>
      <c r="E18" s="40">
        <f t="shared" si="19"/>
        <v>0</v>
      </c>
      <c r="F18" s="40">
        <f t="shared" si="19"/>
        <v>0</v>
      </c>
      <c r="G18" s="40">
        <f t="shared" si="19"/>
        <v>0</v>
      </c>
      <c r="H18" s="40">
        <f t="shared" si="19"/>
        <v>0</v>
      </c>
      <c r="I18" s="40">
        <f t="shared" si="19"/>
        <v>0</v>
      </c>
      <c r="J18" s="40">
        <f t="shared" si="19"/>
        <v>0</v>
      </c>
      <c r="K18" s="40">
        <f t="shared" si="19"/>
        <v>0</v>
      </c>
      <c r="L18" s="40">
        <f t="shared" si="19"/>
        <v>0</v>
      </c>
      <c r="M18" s="40">
        <f t="shared" si="19"/>
        <v>0</v>
      </c>
      <c r="N18" s="40">
        <f t="shared" si="19"/>
        <v>0</v>
      </c>
      <c r="O18" s="40">
        <f t="shared" si="19"/>
        <v>0</v>
      </c>
      <c r="P18" s="40">
        <f t="shared" si="19"/>
        <v>0</v>
      </c>
      <c r="Q18" s="40">
        <f t="shared" si="19"/>
        <v>0</v>
      </c>
      <c r="R18" s="40">
        <f t="shared" si="19"/>
        <v>0</v>
      </c>
      <c r="S18" s="40">
        <f t="shared" si="19"/>
        <v>0</v>
      </c>
      <c r="T18" s="40">
        <f t="shared" si="19"/>
        <v>0</v>
      </c>
      <c r="U18" s="40">
        <f t="shared" si="19"/>
        <v>0</v>
      </c>
      <c r="V18" s="40">
        <f t="shared" si="19"/>
        <v>0</v>
      </c>
      <c r="W18" s="156"/>
      <c r="X18" s="156"/>
      <c r="Y18" s="156"/>
      <c r="Z18" s="156"/>
      <c r="AA18" s="177"/>
      <c r="AB18" s="156"/>
      <c r="AC18" s="156"/>
      <c r="AD18" s="177"/>
      <c r="AE18" s="156"/>
      <c r="AF18" s="156"/>
      <c r="AG18" s="177"/>
      <c r="AH18" s="156"/>
      <c r="AI18" s="98"/>
      <c r="AJ18" s="156"/>
      <c r="AK18" s="156"/>
      <c r="AL18" s="218"/>
      <c r="AM18" s="218"/>
      <c r="AN18" s="218"/>
      <c r="AO18" s="156"/>
      <c r="AP18" s="156"/>
      <c r="AQ18" s="219"/>
      <c r="AR18" s="219"/>
      <c r="AS18" s="219"/>
      <c r="AT18" s="156"/>
      <c r="AU18" s="156"/>
      <c r="AV18" s="57"/>
      <c r="AW18" s="57"/>
      <c r="AX18" s="57"/>
      <c r="AY18" s="157"/>
      <c r="AZ18" s="157"/>
      <c r="BA18" s="157"/>
      <c r="BB18" s="157"/>
      <c r="BC18" s="157"/>
      <c r="BD18" s="157"/>
      <c r="BE18" s="157"/>
      <c r="BF18" s="156"/>
      <c r="BG18" s="156"/>
      <c r="BH18" s="156"/>
      <c r="BI18" s="156"/>
      <c r="BJ18" s="156"/>
      <c r="BK18" s="156"/>
      <c r="BL18" s="156"/>
      <c r="BM18" s="156"/>
      <c r="BN18" s="156"/>
      <c r="BO18" s="156"/>
      <c r="BP18" s="156"/>
      <c r="BQ18" s="156"/>
    </row>
    <row r="19" spans="1:69" s="44" customFormat="1" ht="12" customHeight="1" x14ac:dyDescent="0.15">
      <c r="A19" s="167" t="s">
        <v>76</v>
      </c>
      <c r="B19" s="168" t="s">
        <v>93</v>
      </c>
      <c r="C19" s="40">
        <f>C20</f>
        <v>0</v>
      </c>
      <c r="D19" s="40">
        <f t="shared" ref="D19:V19" si="20">D20</f>
        <v>0</v>
      </c>
      <c r="E19" s="40">
        <f t="shared" si="20"/>
        <v>0</v>
      </c>
      <c r="F19" s="40">
        <f t="shared" si="20"/>
        <v>0</v>
      </c>
      <c r="G19" s="40">
        <f t="shared" si="20"/>
        <v>0</v>
      </c>
      <c r="H19" s="40">
        <f t="shared" si="20"/>
        <v>0</v>
      </c>
      <c r="I19" s="40">
        <f t="shared" si="20"/>
        <v>0</v>
      </c>
      <c r="J19" s="40">
        <f t="shared" si="20"/>
        <v>0</v>
      </c>
      <c r="K19" s="40">
        <f t="shared" si="20"/>
        <v>0</v>
      </c>
      <c r="L19" s="40">
        <f t="shared" si="20"/>
        <v>0</v>
      </c>
      <c r="M19" s="40">
        <f t="shared" si="20"/>
        <v>0</v>
      </c>
      <c r="N19" s="40">
        <f t="shared" si="20"/>
        <v>0</v>
      </c>
      <c r="O19" s="40">
        <f t="shared" si="20"/>
        <v>0</v>
      </c>
      <c r="P19" s="40">
        <f t="shared" si="20"/>
        <v>0</v>
      </c>
      <c r="Q19" s="40">
        <f t="shared" si="20"/>
        <v>0</v>
      </c>
      <c r="R19" s="40">
        <f t="shared" si="20"/>
        <v>0</v>
      </c>
      <c r="S19" s="40">
        <f t="shared" si="20"/>
        <v>0</v>
      </c>
      <c r="T19" s="40">
        <f t="shared" si="20"/>
        <v>0</v>
      </c>
      <c r="U19" s="40">
        <f t="shared" si="20"/>
        <v>0</v>
      </c>
      <c r="V19" s="40">
        <f t="shared" si="20"/>
        <v>0</v>
      </c>
      <c r="W19" s="156"/>
      <c r="X19" s="156"/>
      <c r="Y19" s="156"/>
      <c r="Z19" s="156"/>
      <c r="AA19" s="177"/>
      <c r="AB19" s="156"/>
      <c r="AC19" s="156"/>
      <c r="AD19" s="177"/>
      <c r="AE19" s="156"/>
      <c r="AF19" s="156"/>
      <c r="AG19" s="177"/>
      <c r="AH19" s="156"/>
      <c r="AI19" s="98"/>
      <c r="AJ19" s="156"/>
      <c r="AK19" s="156"/>
      <c r="AL19" s="218"/>
      <c r="AM19" s="218"/>
      <c r="AN19" s="218"/>
      <c r="AO19" s="156"/>
      <c r="AP19" s="156"/>
      <c r="AQ19" s="219"/>
      <c r="AR19" s="219"/>
      <c r="AS19" s="219"/>
      <c r="AT19" s="156"/>
      <c r="AU19" s="156"/>
      <c r="AV19" s="57"/>
      <c r="AW19" s="57"/>
      <c r="AX19" s="57"/>
      <c r="AY19" s="157"/>
      <c r="AZ19" s="157"/>
      <c r="BA19" s="157"/>
      <c r="BB19" s="157"/>
      <c r="BC19" s="157"/>
      <c r="BD19" s="157"/>
      <c r="BE19" s="157"/>
      <c r="BF19" s="156"/>
      <c r="BG19" s="156"/>
      <c r="BH19" s="156"/>
      <c r="BI19" s="156"/>
      <c r="BJ19" s="156"/>
      <c r="BK19" s="156"/>
      <c r="BL19" s="156"/>
      <c r="BM19" s="156"/>
      <c r="BN19" s="156"/>
      <c r="BO19" s="156"/>
      <c r="BP19" s="156"/>
      <c r="BQ19" s="156"/>
    </row>
    <row r="20" spans="1:69" s="44" customFormat="1" ht="12" customHeight="1" x14ac:dyDescent="0.15">
      <c r="A20" s="85">
        <v>1</v>
      </c>
      <c r="B20" s="172" t="s">
        <v>111</v>
      </c>
      <c r="C20" s="40">
        <f t="shared" si="7"/>
        <v>0</v>
      </c>
      <c r="D20" s="40">
        <f t="shared" si="8"/>
        <v>0</v>
      </c>
      <c r="E20" s="40">
        <f t="shared" si="9"/>
        <v>0</v>
      </c>
      <c r="F20" s="40">
        <f t="shared" si="10"/>
        <v>0</v>
      </c>
      <c r="G20" s="40">
        <f t="shared" si="10"/>
        <v>0</v>
      </c>
      <c r="H20" s="156">
        <f t="shared" si="11"/>
        <v>0</v>
      </c>
      <c r="I20" s="156">
        <v>0</v>
      </c>
      <c r="J20" s="156">
        <f t="shared" si="12"/>
        <v>0</v>
      </c>
      <c r="K20" s="173">
        <f t="shared" ref="K20" si="21">+SUM(K21:K28)</f>
        <v>0</v>
      </c>
      <c r="L20" s="173">
        <v>0</v>
      </c>
      <c r="M20" s="84">
        <f t="shared" si="13"/>
        <v>0</v>
      </c>
      <c r="N20" s="156"/>
      <c r="O20" s="84">
        <f t="shared" si="14"/>
        <v>0</v>
      </c>
      <c r="P20" s="156"/>
      <c r="Q20" s="156"/>
      <c r="R20" s="156">
        <f t="shared" si="15"/>
        <v>0</v>
      </c>
      <c r="S20" s="156"/>
      <c r="T20" s="88">
        <f t="shared" si="16"/>
        <v>0</v>
      </c>
      <c r="U20" s="156"/>
      <c r="V20" s="156"/>
      <c r="W20" s="156"/>
      <c r="X20" s="156"/>
      <c r="Y20" s="156"/>
      <c r="Z20" s="156"/>
      <c r="AA20" s="177"/>
      <c r="AB20" s="156"/>
      <c r="AC20" s="156"/>
      <c r="AD20" s="177"/>
      <c r="AE20" s="156"/>
      <c r="AF20" s="156"/>
      <c r="AG20" s="177"/>
      <c r="AH20" s="156"/>
      <c r="AI20" s="98"/>
      <c r="AJ20" s="156"/>
      <c r="AK20" s="156"/>
      <c r="AL20" s="218"/>
      <c r="AM20" s="218"/>
      <c r="AN20" s="218"/>
      <c r="AO20" s="156"/>
      <c r="AP20" s="156"/>
      <c r="AQ20" s="219"/>
      <c r="AR20" s="219"/>
      <c r="AS20" s="219"/>
      <c r="AT20" s="156"/>
      <c r="AU20" s="156"/>
      <c r="AV20" s="57"/>
      <c r="AW20" s="57"/>
      <c r="AX20" s="57"/>
      <c r="AY20" s="157"/>
      <c r="AZ20" s="157"/>
      <c r="BA20" s="157"/>
      <c r="BB20" s="157"/>
      <c r="BC20" s="157"/>
      <c r="BD20" s="157"/>
      <c r="BE20" s="157"/>
      <c r="BF20" s="156"/>
      <c r="BG20" s="156"/>
      <c r="BH20" s="156"/>
      <c r="BI20" s="156"/>
      <c r="BJ20" s="156"/>
      <c r="BK20" s="156"/>
      <c r="BL20" s="156"/>
      <c r="BM20" s="156"/>
      <c r="BN20" s="156"/>
      <c r="BO20" s="156"/>
      <c r="BP20" s="156"/>
      <c r="BQ20" s="156"/>
    </row>
    <row r="21" spans="1:69" s="44" customFormat="1" ht="12" customHeight="1" x14ac:dyDescent="0.15">
      <c r="A21" s="167" t="s">
        <v>76</v>
      </c>
      <c r="B21" s="168" t="s">
        <v>77</v>
      </c>
      <c r="C21" s="40">
        <f>SUM(C22:C29)</f>
        <v>0</v>
      </c>
      <c r="D21" s="40">
        <f>SUM(D22:D29)</f>
        <v>0</v>
      </c>
      <c r="E21" s="40">
        <f t="shared" ref="E21:V21" si="22">SUM(E22:E29)</f>
        <v>0</v>
      </c>
      <c r="F21" s="40">
        <f t="shared" si="22"/>
        <v>0</v>
      </c>
      <c r="G21" s="40">
        <f t="shared" si="22"/>
        <v>0</v>
      </c>
      <c r="H21" s="40">
        <f t="shared" si="22"/>
        <v>0</v>
      </c>
      <c r="I21" s="40">
        <f t="shared" si="22"/>
        <v>0</v>
      </c>
      <c r="J21" s="40">
        <f t="shared" si="22"/>
        <v>0</v>
      </c>
      <c r="K21" s="40">
        <f t="shared" si="22"/>
        <v>0</v>
      </c>
      <c r="L21" s="40">
        <f t="shared" si="22"/>
        <v>0</v>
      </c>
      <c r="M21" s="40">
        <f t="shared" si="22"/>
        <v>0</v>
      </c>
      <c r="N21" s="40">
        <f t="shared" si="22"/>
        <v>0</v>
      </c>
      <c r="O21" s="40">
        <f t="shared" si="22"/>
        <v>0</v>
      </c>
      <c r="P21" s="40">
        <f t="shared" si="22"/>
        <v>0</v>
      </c>
      <c r="Q21" s="40">
        <f t="shared" si="22"/>
        <v>0</v>
      </c>
      <c r="R21" s="40">
        <f t="shared" si="22"/>
        <v>0</v>
      </c>
      <c r="S21" s="40">
        <f t="shared" si="22"/>
        <v>0</v>
      </c>
      <c r="T21" s="40">
        <f t="shared" si="22"/>
        <v>0</v>
      </c>
      <c r="U21" s="40">
        <f t="shared" si="22"/>
        <v>0</v>
      </c>
      <c r="V21" s="40">
        <f t="shared" si="22"/>
        <v>0</v>
      </c>
      <c r="W21" s="156"/>
      <c r="X21" s="156"/>
      <c r="Y21" s="156"/>
      <c r="Z21" s="156"/>
      <c r="AA21" s="177"/>
      <c r="AB21" s="156"/>
      <c r="AC21" s="156"/>
      <c r="AD21" s="177"/>
      <c r="AE21" s="156"/>
      <c r="AF21" s="156"/>
      <c r="AG21" s="177"/>
      <c r="AH21" s="156"/>
      <c r="AI21" s="98"/>
      <c r="AJ21" s="156"/>
      <c r="AK21" s="156"/>
      <c r="AL21" s="218"/>
      <c r="AM21" s="218"/>
      <c r="AN21" s="218"/>
      <c r="AO21" s="156"/>
      <c r="AP21" s="156"/>
      <c r="AQ21" s="219"/>
      <c r="AR21" s="219"/>
      <c r="AS21" s="219"/>
      <c r="AT21" s="156"/>
      <c r="AU21" s="156"/>
      <c r="AV21" s="57"/>
      <c r="AW21" s="57"/>
      <c r="AX21" s="57"/>
      <c r="AY21" s="157"/>
      <c r="AZ21" s="157"/>
      <c r="BA21" s="157"/>
      <c r="BB21" s="157"/>
      <c r="BC21" s="157"/>
      <c r="BD21" s="157"/>
      <c r="BE21" s="157"/>
      <c r="BF21" s="156"/>
      <c r="BG21" s="156"/>
      <c r="BH21" s="156"/>
      <c r="BI21" s="156"/>
      <c r="BJ21" s="156"/>
      <c r="BK21" s="156"/>
      <c r="BL21" s="156"/>
      <c r="BM21" s="156"/>
      <c r="BN21" s="156"/>
      <c r="BO21" s="156"/>
      <c r="BP21" s="156"/>
      <c r="BQ21" s="156"/>
    </row>
    <row r="22" spans="1:69" s="44" customFormat="1" ht="12" customHeight="1" x14ac:dyDescent="0.15">
      <c r="A22" s="85">
        <v>1</v>
      </c>
      <c r="B22" s="159" t="s">
        <v>78</v>
      </c>
      <c r="C22" s="40">
        <f t="shared" si="7"/>
        <v>0</v>
      </c>
      <c r="D22" s="40">
        <f t="shared" si="8"/>
        <v>0</v>
      </c>
      <c r="E22" s="40">
        <f t="shared" si="9"/>
        <v>0</v>
      </c>
      <c r="F22" s="40">
        <f t="shared" si="10"/>
        <v>0</v>
      </c>
      <c r="G22" s="40">
        <f t="shared" si="10"/>
        <v>0</v>
      </c>
      <c r="H22" s="156">
        <f t="shared" si="11"/>
        <v>0</v>
      </c>
      <c r="I22" s="156"/>
      <c r="J22" s="156">
        <f t="shared" si="12"/>
        <v>0</v>
      </c>
      <c r="K22" s="89"/>
      <c r="L22" s="89">
        <v>0</v>
      </c>
      <c r="M22" s="84">
        <f t="shared" si="13"/>
        <v>0</v>
      </c>
      <c r="N22" s="156"/>
      <c r="O22" s="84">
        <f t="shared" si="14"/>
        <v>0</v>
      </c>
      <c r="P22" s="156"/>
      <c r="Q22" s="156"/>
      <c r="R22" s="156">
        <f t="shared" si="15"/>
        <v>0</v>
      </c>
      <c r="S22" s="156"/>
      <c r="T22" s="88">
        <f t="shared" si="16"/>
        <v>0</v>
      </c>
      <c r="U22" s="156"/>
      <c r="V22" s="156"/>
      <c r="W22" s="156"/>
      <c r="X22" s="156"/>
      <c r="Y22" s="156"/>
      <c r="Z22" s="156"/>
      <c r="AA22" s="177"/>
      <c r="AB22" s="156"/>
      <c r="AC22" s="156"/>
      <c r="AD22" s="177"/>
      <c r="AE22" s="156"/>
      <c r="AF22" s="156"/>
      <c r="AG22" s="177"/>
      <c r="AH22" s="156"/>
      <c r="AI22" s="98"/>
      <c r="AJ22" s="156"/>
      <c r="AK22" s="156"/>
      <c r="AL22" s="218"/>
      <c r="AM22" s="218"/>
      <c r="AN22" s="218"/>
      <c r="AO22" s="156"/>
      <c r="AP22" s="156"/>
      <c r="AQ22" s="219"/>
      <c r="AR22" s="219"/>
      <c r="AS22" s="219"/>
      <c r="AT22" s="156"/>
      <c r="AU22" s="156"/>
      <c r="AV22" s="57"/>
      <c r="AW22" s="57"/>
      <c r="AX22" s="57"/>
      <c r="AY22" s="157"/>
      <c r="AZ22" s="157"/>
      <c r="BA22" s="157"/>
      <c r="BB22" s="157"/>
      <c r="BC22" s="157"/>
      <c r="BD22" s="157"/>
      <c r="BE22" s="157"/>
      <c r="BF22" s="156"/>
      <c r="BG22" s="156"/>
      <c r="BH22" s="156"/>
      <c r="BI22" s="156"/>
      <c r="BJ22" s="156"/>
      <c r="BK22" s="156"/>
      <c r="BL22" s="156"/>
      <c r="BM22" s="156"/>
      <c r="BN22" s="156"/>
      <c r="BO22" s="156"/>
      <c r="BP22" s="156"/>
      <c r="BQ22" s="156"/>
    </row>
    <row r="23" spans="1:69" s="44" customFormat="1" ht="12" customHeight="1" x14ac:dyDescent="0.15">
      <c r="A23" s="85">
        <v>2</v>
      </c>
      <c r="B23" s="159" t="s">
        <v>90</v>
      </c>
      <c r="C23" s="40">
        <f t="shared" si="7"/>
        <v>0</v>
      </c>
      <c r="D23" s="40">
        <f t="shared" si="8"/>
        <v>0</v>
      </c>
      <c r="E23" s="40">
        <f t="shared" si="9"/>
        <v>0</v>
      </c>
      <c r="F23" s="40">
        <f t="shared" si="10"/>
        <v>0</v>
      </c>
      <c r="G23" s="40">
        <f t="shared" si="10"/>
        <v>0</v>
      </c>
      <c r="H23" s="156">
        <f t="shared" si="11"/>
        <v>0</v>
      </c>
      <c r="I23" s="156"/>
      <c r="J23" s="156">
        <f t="shared" si="12"/>
        <v>0</v>
      </c>
      <c r="K23" s="89"/>
      <c r="L23" s="89">
        <v>0</v>
      </c>
      <c r="M23" s="84">
        <f t="shared" si="13"/>
        <v>0</v>
      </c>
      <c r="N23" s="156"/>
      <c r="O23" s="84">
        <f t="shared" si="14"/>
        <v>0</v>
      </c>
      <c r="P23" s="156"/>
      <c r="Q23" s="156"/>
      <c r="R23" s="156">
        <f t="shared" si="15"/>
        <v>0</v>
      </c>
      <c r="S23" s="156"/>
      <c r="T23" s="88">
        <f t="shared" si="16"/>
        <v>0</v>
      </c>
      <c r="U23" s="156"/>
      <c r="V23" s="156"/>
      <c r="W23" s="156"/>
      <c r="X23" s="156"/>
      <c r="Y23" s="156"/>
      <c r="Z23" s="156"/>
      <c r="AA23" s="177"/>
      <c r="AB23" s="156"/>
      <c r="AC23" s="156"/>
      <c r="AD23" s="177"/>
      <c r="AE23" s="156"/>
      <c r="AF23" s="156"/>
      <c r="AG23" s="177"/>
      <c r="AH23" s="156"/>
      <c r="AI23" s="98"/>
      <c r="AJ23" s="156"/>
      <c r="AK23" s="156"/>
      <c r="AL23" s="218"/>
      <c r="AM23" s="218"/>
      <c r="AN23" s="218"/>
      <c r="AO23" s="156"/>
      <c r="AP23" s="156"/>
      <c r="AQ23" s="219"/>
      <c r="AR23" s="219"/>
      <c r="AS23" s="219"/>
      <c r="AT23" s="156"/>
      <c r="AU23" s="156"/>
      <c r="AV23" s="57"/>
      <c r="AW23" s="57"/>
      <c r="AX23" s="57"/>
      <c r="AY23" s="157"/>
      <c r="AZ23" s="157"/>
      <c r="BA23" s="157"/>
      <c r="BB23" s="157"/>
      <c r="BC23" s="157"/>
      <c r="BD23" s="157"/>
      <c r="BE23" s="157"/>
      <c r="BF23" s="156"/>
      <c r="BG23" s="156"/>
      <c r="BH23" s="156"/>
      <c r="BI23" s="156"/>
      <c r="BJ23" s="156"/>
      <c r="BK23" s="156"/>
      <c r="BL23" s="156"/>
      <c r="BM23" s="156"/>
      <c r="BN23" s="156"/>
      <c r="BO23" s="156"/>
      <c r="BP23" s="156"/>
      <c r="BQ23" s="156"/>
    </row>
    <row r="24" spans="1:69" s="44" customFormat="1" ht="12" customHeight="1" x14ac:dyDescent="0.15">
      <c r="A24" s="85">
        <v>3</v>
      </c>
      <c r="B24" s="159" t="s">
        <v>85</v>
      </c>
      <c r="C24" s="40">
        <f t="shared" si="7"/>
        <v>0</v>
      </c>
      <c r="D24" s="40">
        <f t="shared" si="8"/>
        <v>0</v>
      </c>
      <c r="E24" s="40">
        <f t="shared" si="9"/>
        <v>0</v>
      </c>
      <c r="F24" s="40">
        <f t="shared" si="10"/>
        <v>0</v>
      </c>
      <c r="G24" s="40">
        <f t="shared" si="10"/>
        <v>0</v>
      </c>
      <c r="H24" s="156">
        <f t="shared" si="11"/>
        <v>0</v>
      </c>
      <c r="I24" s="156"/>
      <c r="J24" s="156">
        <f t="shared" si="12"/>
        <v>0</v>
      </c>
      <c r="K24" s="89"/>
      <c r="L24" s="89">
        <v>0</v>
      </c>
      <c r="M24" s="84">
        <f t="shared" si="13"/>
        <v>0</v>
      </c>
      <c r="N24" s="156"/>
      <c r="O24" s="84">
        <f t="shared" si="14"/>
        <v>0</v>
      </c>
      <c r="P24" s="156"/>
      <c r="Q24" s="156"/>
      <c r="R24" s="156">
        <f t="shared" si="15"/>
        <v>0</v>
      </c>
      <c r="S24" s="156"/>
      <c r="T24" s="88">
        <f t="shared" si="16"/>
        <v>0</v>
      </c>
      <c r="U24" s="156"/>
      <c r="V24" s="156"/>
      <c r="W24" s="156"/>
      <c r="X24" s="156"/>
      <c r="Y24" s="156"/>
      <c r="Z24" s="156"/>
      <c r="AA24" s="177"/>
      <c r="AB24" s="156"/>
      <c r="AC24" s="156"/>
      <c r="AD24" s="177"/>
      <c r="AE24" s="156"/>
      <c r="AF24" s="156"/>
      <c r="AG24" s="177"/>
      <c r="AH24" s="156"/>
      <c r="AI24" s="98"/>
      <c r="AJ24" s="156"/>
      <c r="AK24" s="156"/>
      <c r="AL24" s="218"/>
      <c r="AM24" s="218"/>
      <c r="AN24" s="218"/>
      <c r="AO24" s="156"/>
      <c r="AP24" s="156"/>
      <c r="AQ24" s="219"/>
      <c r="AR24" s="219"/>
      <c r="AS24" s="219"/>
      <c r="AT24" s="156"/>
      <c r="AU24" s="156"/>
      <c r="AV24" s="57"/>
      <c r="AW24" s="57"/>
      <c r="AX24" s="57"/>
      <c r="AY24" s="157"/>
      <c r="AZ24" s="157"/>
      <c r="BA24" s="157"/>
      <c r="BB24" s="157"/>
      <c r="BC24" s="157"/>
      <c r="BD24" s="157"/>
      <c r="BE24" s="157"/>
      <c r="BF24" s="156"/>
      <c r="BG24" s="156"/>
      <c r="BH24" s="156"/>
      <c r="BI24" s="156"/>
      <c r="BJ24" s="156"/>
      <c r="BK24" s="156"/>
      <c r="BL24" s="156"/>
      <c r="BM24" s="156"/>
      <c r="BN24" s="156"/>
      <c r="BO24" s="156"/>
      <c r="BP24" s="156"/>
      <c r="BQ24" s="156"/>
    </row>
    <row r="25" spans="1:69" s="44" customFormat="1" ht="12" customHeight="1" x14ac:dyDescent="0.15">
      <c r="A25" s="85">
        <v>4</v>
      </c>
      <c r="B25" s="159" t="s">
        <v>81</v>
      </c>
      <c r="C25" s="40">
        <f t="shared" si="7"/>
        <v>0</v>
      </c>
      <c r="D25" s="40">
        <f t="shared" si="8"/>
        <v>0</v>
      </c>
      <c r="E25" s="40">
        <f t="shared" si="9"/>
        <v>0</v>
      </c>
      <c r="F25" s="40">
        <f t="shared" si="10"/>
        <v>0</v>
      </c>
      <c r="G25" s="40">
        <f t="shared" si="10"/>
        <v>0</v>
      </c>
      <c r="H25" s="156">
        <f t="shared" si="11"/>
        <v>0</v>
      </c>
      <c r="I25" s="156"/>
      <c r="J25" s="156">
        <f t="shared" si="12"/>
        <v>0</v>
      </c>
      <c r="K25" s="89"/>
      <c r="L25" s="89">
        <v>0</v>
      </c>
      <c r="M25" s="84">
        <f t="shared" si="13"/>
        <v>0</v>
      </c>
      <c r="N25" s="156"/>
      <c r="O25" s="84">
        <f t="shared" si="14"/>
        <v>0</v>
      </c>
      <c r="P25" s="156"/>
      <c r="Q25" s="156"/>
      <c r="R25" s="156">
        <f t="shared" si="15"/>
        <v>0</v>
      </c>
      <c r="S25" s="156"/>
      <c r="T25" s="88">
        <f t="shared" si="16"/>
        <v>0</v>
      </c>
      <c r="U25" s="156"/>
      <c r="V25" s="156"/>
      <c r="W25" s="156"/>
      <c r="X25" s="156"/>
      <c r="Y25" s="156"/>
      <c r="Z25" s="156"/>
      <c r="AA25" s="177"/>
      <c r="AB25" s="156"/>
      <c r="AC25" s="156"/>
      <c r="AD25" s="177"/>
      <c r="AE25" s="156"/>
      <c r="AF25" s="156"/>
      <c r="AG25" s="177"/>
      <c r="AH25" s="156"/>
      <c r="AI25" s="98"/>
      <c r="AJ25" s="156"/>
      <c r="AK25" s="156"/>
      <c r="AL25" s="218"/>
      <c r="AM25" s="218"/>
      <c r="AN25" s="218"/>
      <c r="AO25" s="156"/>
      <c r="AP25" s="156"/>
      <c r="AQ25" s="219"/>
      <c r="AR25" s="219"/>
      <c r="AS25" s="219"/>
      <c r="AT25" s="156"/>
      <c r="AU25" s="156"/>
      <c r="AV25" s="57"/>
      <c r="AW25" s="57"/>
      <c r="AX25" s="57"/>
      <c r="AY25" s="157"/>
      <c r="AZ25" s="157"/>
      <c r="BA25" s="157"/>
      <c r="BB25" s="157"/>
      <c r="BC25" s="157"/>
      <c r="BD25" s="157"/>
      <c r="BE25" s="157"/>
      <c r="BF25" s="156"/>
      <c r="BG25" s="156"/>
      <c r="BH25" s="156"/>
      <c r="BI25" s="156"/>
      <c r="BJ25" s="156"/>
      <c r="BK25" s="156"/>
      <c r="BL25" s="156"/>
      <c r="BM25" s="156"/>
      <c r="BN25" s="156"/>
      <c r="BO25" s="156"/>
      <c r="BP25" s="156"/>
      <c r="BQ25" s="156"/>
    </row>
    <row r="26" spans="1:69" s="44" customFormat="1" ht="12" customHeight="1" x14ac:dyDescent="0.15">
      <c r="A26" s="85">
        <v>5</v>
      </c>
      <c r="B26" s="159" t="s">
        <v>114</v>
      </c>
      <c r="C26" s="40">
        <f t="shared" si="7"/>
        <v>0</v>
      </c>
      <c r="D26" s="40">
        <f t="shared" si="8"/>
        <v>0</v>
      </c>
      <c r="E26" s="40">
        <f t="shared" si="9"/>
        <v>0</v>
      </c>
      <c r="F26" s="40">
        <f t="shared" si="10"/>
        <v>0</v>
      </c>
      <c r="G26" s="40">
        <f t="shared" si="10"/>
        <v>0</v>
      </c>
      <c r="H26" s="156">
        <f t="shared" si="11"/>
        <v>0</v>
      </c>
      <c r="I26" s="156"/>
      <c r="J26" s="156">
        <f t="shared" si="12"/>
        <v>0</v>
      </c>
      <c r="K26" s="89"/>
      <c r="L26" s="89">
        <v>0</v>
      </c>
      <c r="M26" s="84">
        <f t="shared" si="13"/>
        <v>0</v>
      </c>
      <c r="N26" s="156"/>
      <c r="O26" s="84">
        <f t="shared" si="14"/>
        <v>0</v>
      </c>
      <c r="P26" s="156"/>
      <c r="Q26" s="156"/>
      <c r="R26" s="156">
        <f t="shared" si="15"/>
        <v>0</v>
      </c>
      <c r="S26" s="156"/>
      <c r="T26" s="88">
        <f t="shared" si="16"/>
        <v>0</v>
      </c>
      <c r="U26" s="156"/>
      <c r="V26" s="156"/>
      <c r="W26" s="156"/>
      <c r="X26" s="156"/>
      <c r="Y26" s="156"/>
      <c r="Z26" s="156"/>
      <c r="AA26" s="177"/>
      <c r="AB26" s="156"/>
      <c r="AC26" s="156"/>
      <c r="AD26" s="177"/>
      <c r="AE26" s="156"/>
      <c r="AF26" s="156"/>
      <c r="AG26" s="177"/>
      <c r="AH26" s="156"/>
      <c r="AI26" s="98"/>
      <c r="AJ26" s="156"/>
      <c r="AK26" s="156"/>
      <c r="AL26" s="218"/>
      <c r="AM26" s="218"/>
      <c r="AN26" s="218"/>
      <c r="AO26" s="156"/>
      <c r="AP26" s="156"/>
      <c r="AQ26" s="219"/>
      <c r="AR26" s="219"/>
      <c r="AS26" s="219"/>
      <c r="AT26" s="156"/>
      <c r="AU26" s="156"/>
      <c r="AV26" s="57"/>
      <c r="AW26" s="57"/>
      <c r="AX26" s="57"/>
      <c r="AY26" s="157"/>
      <c r="AZ26" s="157"/>
      <c r="BA26" s="157"/>
      <c r="BB26" s="157"/>
      <c r="BC26" s="157"/>
      <c r="BD26" s="157"/>
      <c r="BE26" s="157"/>
      <c r="BF26" s="156"/>
      <c r="BG26" s="156"/>
      <c r="BH26" s="156"/>
      <c r="BI26" s="156"/>
      <c r="BJ26" s="156"/>
      <c r="BK26" s="156"/>
      <c r="BL26" s="156"/>
      <c r="BM26" s="156"/>
      <c r="BN26" s="156"/>
      <c r="BO26" s="156"/>
      <c r="BP26" s="156"/>
      <c r="BQ26" s="156"/>
    </row>
    <row r="27" spans="1:69" s="44" customFormat="1" ht="12" customHeight="1" x14ac:dyDescent="0.15">
      <c r="A27" s="85">
        <v>6</v>
      </c>
      <c r="B27" s="159" t="s">
        <v>91</v>
      </c>
      <c r="C27" s="40">
        <f t="shared" si="7"/>
        <v>0</v>
      </c>
      <c r="D27" s="40">
        <f t="shared" si="8"/>
        <v>0</v>
      </c>
      <c r="E27" s="40">
        <f t="shared" si="9"/>
        <v>0</v>
      </c>
      <c r="F27" s="40">
        <f t="shared" si="10"/>
        <v>0</v>
      </c>
      <c r="G27" s="40">
        <f t="shared" si="10"/>
        <v>0</v>
      </c>
      <c r="H27" s="156">
        <f t="shared" si="11"/>
        <v>0</v>
      </c>
      <c r="I27" s="156"/>
      <c r="J27" s="156">
        <f t="shared" si="12"/>
        <v>0</v>
      </c>
      <c r="K27" s="89"/>
      <c r="L27" s="89">
        <v>0</v>
      </c>
      <c r="M27" s="84">
        <f t="shared" si="13"/>
        <v>0</v>
      </c>
      <c r="N27" s="156"/>
      <c r="O27" s="84">
        <f t="shared" si="14"/>
        <v>0</v>
      </c>
      <c r="P27" s="156"/>
      <c r="Q27" s="156"/>
      <c r="R27" s="156">
        <f t="shared" si="15"/>
        <v>0</v>
      </c>
      <c r="S27" s="156"/>
      <c r="T27" s="88">
        <f t="shared" si="16"/>
        <v>0</v>
      </c>
      <c r="U27" s="156"/>
      <c r="V27" s="156"/>
      <c r="W27" s="156"/>
      <c r="X27" s="156"/>
      <c r="Y27" s="156"/>
      <c r="Z27" s="156"/>
      <c r="AA27" s="177"/>
      <c r="AB27" s="156"/>
      <c r="AC27" s="156"/>
      <c r="AD27" s="177"/>
      <c r="AE27" s="156"/>
      <c r="AF27" s="156"/>
      <c r="AG27" s="177"/>
      <c r="AH27" s="156"/>
      <c r="AI27" s="98"/>
      <c r="AJ27" s="156"/>
      <c r="AK27" s="156"/>
      <c r="AL27" s="218"/>
      <c r="AM27" s="218"/>
      <c r="AN27" s="218"/>
      <c r="AO27" s="156"/>
      <c r="AP27" s="156"/>
      <c r="AQ27" s="219"/>
      <c r="AR27" s="219"/>
      <c r="AS27" s="219"/>
      <c r="AT27" s="156"/>
      <c r="AU27" s="156"/>
      <c r="AV27" s="57"/>
      <c r="AW27" s="57"/>
      <c r="AX27" s="57"/>
      <c r="AY27" s="157"/>
      <c r="AZ27" s="157"/>
      <c r="BA27" s="157"/>
      <c r="BB27" s="157"/>
      <c r="BC27" s="157"/>
      <c r="BD27" s="157"/>
      <c r="BE27" s="157"/>
      <c r="BF27" s="156"/>
      <c r="BG27" s="156"/>
      <c r="BH27" s="156"/>
      <c r="BI27" s="156"/>
      <c r="BJ27" s="156"/>
      <c r="BK27" s="156"/>
      <c r="BL27" s="156"/>
      <c r="BM27" s="156"/>
      <c r="BN27" s="156"/>
      <c r="BO27" s="156"/>
      <c r="BP27" s="156"/>
      <c r="BQ27" s="156"/>
    </row>
    <row r="28" spans="1:69" s="44" customFormat="1" ht="12" customHeight="1" x14ac:dyDescent="0.15">
      <c r="A28" s="85">
        <v>7</v>
      </c>
      <c r="B28" s="159" t="s">
        <v>115</v>
      </c>
      <c r="C28" s="40">
        <f t="shared" si="7"/>
        <v>0</v>
      </c>
      <c r="D28" s="40">
        <f t="shared" si="8"/>
        <v>0</v>
      </c>
      <c r="E28" s="40">
        <f t="shared" si="9"/>
        <v>0</v>
      </c>
      <c r="F28" s="40">
        <f t="shared" si="10"/>
        <v>0</v>
      </c>
      <c r="G28" s="40">
        <f t="shared" si="10"/>
        <v>0</v>
      </c>
      <c r="H28" s="156">
        <f t="shared" si="11"/>
        <v>0</v>
      </c>
      <c r="I28" s="156"/>
      <c r="J28" s="156">
        <f t="shared" si="12"/>
        <v>0</v>
      </c>
      <c r="K28" s="89"/>
      <c r="L28" s="89">
        <v>0</v>
      </c>
      <c r="M28" s="84">
        <f t="shared" si="13"/>
        <v>0</v>
      </c>
      <c r="N28" s="156"/>
      <c r="O28" s="84">
        <f t="shared" si="14"/>
        <v>0</v>
      </c>
      <c r="P28" s="156"/>
      <c r="Q28" s="156"/>
      <c r="R28" s="156">
        <f t="shared" si="15"/>
        <v>0</v>
      </c>
      <c r="S28" s="156"/>
      <c r="T28" s="88">
        <f t="shared" si="16"/>
        <v>0</v>
      </c>
      <c r="U28" s="156"/>
      <c r="V28" s="156"/>
      <c r="W28" s="156"/>
      <c r="X28" s="156"/>
      <c r="Y28" s="156"/>
      <c r="Z28" s="156"/>
      <c r="AA28" s="177"/>
      <c r="AB28" s="156"/>
      <c r="AC28" s="156"/>
      <c r="AD28" s="177"/>
      <c r="AE28" s="156"/>
      <c r="AF28" s="156"/>
      <c r="AG28" s="177"/>
      <c r="AH28" s="156"/>
      <c r="AI28" s="98"/>
      <c r="AJ28" s="156"/>
      <c r="AK28" s="156"/>
      <c r="AL28" s="218"/>
      <c r="AM28" s="218"/>
      <c r="AN28" s="218"/>
      <c r="AO28" s="156"/>
      <c r="AP28" s="156"/>
      <c r="AQ28" s="219"/>
      <c r="AR28" s="219"/>
      <c r="AS28" s="219"/>
      <c r="AT28" s="156"/>
      <c r="AU28" s="156"/>
      <c r="AV28" s="57"/>
      <c r="AW28" s="57"/>
      <c r="AX28" s="57"/>
      <c r="AY28" s="157"/>
      <c r="AZ28" s="157"/>
      <c r="BA28" s="157"/>
      <c r="BB28" s="157"/>
      <c r="BC28" s="157"/>
      <c r="BD28" s="157"/>
      <c r="BE28" s="157"/>
      <c r="BF28" s="156"/>
      <c r="BG28" s="156"/>
      <c r="BH28" s="156"/>
      <c r="BI28" s="156"/>
      <c r="BJ28" s="156"/>
      <c r="BK28" s="156"/>
      <c r="BL28" s="156"/>
      <c r="BM28" s="156"/>
      <c r="BN28" s="156"/>
      <c r="BO28" s="156"/>
      <c r="BP28" s="156"/>
      <c r="BQ28" s="156"/>
    </row>
    <row r="29" spans="1:69" s="44" customFormat="1" ht="12" customHeight="1" x14ac:dyDescent="0.15">
      <c r="A29" s="85">
        <v>8</v>
      </c>
      <c r="B29" s="159" t="s">
        <v>95</v>
      </c>
      <c r="C29" s="40">
        <f t="shared" si="7"/>
        <v>0</v>
      </c>
      <c r="D29" s="40">
        <f t="shared" si="8"/>
        <v>0</v>
      </c>
      <c r="E29" s="40">
        <f t="shared" si="9"/>
        <v>0</v>
      </c>
      <c r="F29" s="40">
        <f t="shared" si="10"/>
        <v>0</v>
      </c>
      <c r="G29" s="40">
        <f t="shared" si="10"/>
        <v>0</v>
      </c>
      <c r="H29" s="156">
        <f t="shared" si="11"/>
        <v>0</v>
      </c>
      <c r="I29" s="156">
        <v>0</v>
      </c>
      <c r="J29" s="156">
        <f t="shared" si="12"/>
        <v>0</v>
      </c>
      <c r="K29" s="173">
        <f t="shared" ref="K29:V32" si="23">K30</f>
        <v>0</v>
      </c>
      <c r="L29" s="173">
        <v>0</v>
      </c>
      <c r="M29" s="84">
        <f t="shared" si="13"/>
        <v>0</v>
      </c>
      <c r="N29" s="156"/>
      <c r="O29" s="84">
        <f t="shared" si="14"/>
        <v>0</v>
      </c>
      <c r="P29" s="156"/>
      <c r="Q29" s="156"/>
      <c r="R29" s="156">
        <f t="shared" si="15"/>
        <v>0</v>
      </c>
      <c r="S29" s="156"/>
      <c r="T29" s="88">
        <f t="shared" si="16"/>
        <v>0</v>
      </c>
      <c r="U29" s="156"/>
      <c r="V29" s="156"/>
      <c r="W29" s="156"/>
      <c r="X29" s="156"/>
      <c r="Y29" s="156"/>
      <c r="Z29" s="156"/>
      <c r="AA29" s="177"/>
      <c r="AB29" s="156"/>
      <c r="AC29" s="156"/>
      <c r="AD29" s="177"/>
      <c r="AE29" s="156"/>
      <c r="AF29" s="156"/>
      <c r="AG29" s="177"/>
      <c r="AH29" s="156"/>
      <c r="AI29" s="98"/>
      <c r="AJ29" s="156"/>
      <c r="AK29" s="156"/>
      <c r="AL29" s="218"/>
      <c r="AM29" s="218"/>
      <c r="AN29" s="218"/>
      <c r="AO29" s="156"/>
      <c r="AP29" s="156"/>
      <c r="AQ29" s="219"/>
      <c r="AR29" s="219"/>
      <c r="AS29" s="219"/>
      <c r="AT29" s="156"/>
      <c r="AU29" s="156"/>
      <c r="AV29" s="57"/>
      <c r="AW29" s="57"/>
      <c r="AX29" s="57"/>
      <c r="AY29" s="157"/>
      <c r="AZ29" s="157"/>
      <c r="BA29" s="157"/>
      <c r="BB29" s="157"/>
      <c r="BC29" s="157"/>
      <c r="BD29" s="157"/>
      <c r="BE29" s="157"/>
      <c r="BF29" s="156"/>
      <c r="BG29" s="156"/>
      <c r="BH29" s="156"/>
      <c r="BI29" s="156"/>
      <c r="BJ29" s="156"/>
      <c r="BK29" s="156"/>
      <c r="BL29" s="156"/>
      <c r="BM29" s="156"/>
      <c r="BN29" s="156"/>
      <c r="BO29" s="156"/>
      <c r="BP29" s="156"/>
      <c r="BQ29" s="156"/>
    </row>
    <row r="30" spans="1:69" s="44" customFormat="1" ht="21" customHeight="1" x14ac:dyDescent="0.15">
      <c r="A30" s="167" t="s">
        <v>88</v>
      </c>
      <c r="B30" s="168" t="s">
        <v>120</v>
      </c>
      <c r="C30" s="40">
        <f>C31</f>
        <v>0</v>
      </c>
      <c r="D30" s="40">
        <f t="shared" ref="D30:J32" si="24">D31</f>
        <v>0</v>
      </c>
      <c r="E30" s="40">
        <f t="shared" si="24"/>
        <v>0</v>
      </c>
      <c r="F30" s="40">
        <f t="shared" si="24"/>
        <v>0</v>
      </c>
      <c r="G30" s="40">
        <f t="shared" si="24"/>
        <v>0</v>
      </c>
      <c r="H30" s="40">
        <f t="shared" si="24"/>
        <v>0</v>
      </c>
      <c r="I30" s="40">
        <f t="shared" si="24"/>
        <v>0</v>
      </c>
      <c r="J30" s="40">
        <f t="shared" si="24"/>
        <v>0</v>
      </c>
      <c r="K30" s="40">
        <f t="shared" si="23"/>
        <v>0</v>
      </c>
      <c r="L30" s="40">
        <f t="shared" si="23"/>
        <v>0</v>
      </c>
      <c r="M30" s="40">
        <f t="shared" si="23"/>
        <v>0</v>
      </c>
      <c r="N30" s="40">
        <f t="shared" si="23"/>
        <v>0</v>
      </c>
      <c r="O30" s="40">
        <f t="shared" si="23"/>
        <v>0</v>
      </c>
      <c r="P30" s="40">
        <f t="shared" si="23"/>
        <v>0</v>
      </c>
      <c r="Q30" s="40">
        <f t="shared" si="23"/>
        <v>0</v>
      </c>
      <c r="R30" s="40">
        <f t="shared" si="23"/>
        <v>0</v>
      </c>
      <c r="S30" s="40">
        <f t="shared" si="23"/>
        <v>0</v>
      </c>
      <c r="T30" s="40">
        <f t="shared" si="23"/>
        <v>0</v>
      </c>
      <c r="U30" s="40">
        <f t="shared" si="23"/>
        <v>0</v>
      </c>
      <c r="V30" s="40">
        <f t="shared" si="23"/>
        <v>0</v>
      </c>
      <c r="W30" s="156"/>
      <c r="X30" s="156"/>
      <c r="Y30" s="156"/>
      <c r="Z30" s="156"/>
      <c r="AA30" s="177"/>
      <c r="AB30" s="156"/>
      <c r="AC30" s="156"/>
      <c r="AD30" s="177"/>
      <c r="AE30" s="156"/>
      <c r="AF30" s="156"/>
      <c r="AG30" s="177"/>
      <c r="AH30" s="156"/>
      <c r="AI30" s="98"/>
      <c r="AJ30" s="156"/>
      <c r="AK30" s="156"/>
      <c r="AL30" s="218"/>
      <c r="AM30" s="218"/>
      <c r="AN30" s="218"/>
      <c r="AO30" s="156"/>
      <c r="AP30" s="156"/>
      <c r="AQ30" s="219"/>
      <c r="AR30" s="219"/>
      <c r="AS30" s="219"/>
      <c r="AT30" s="156"/>
      <c r="AU30" s="156"/>
      <c r="AV30" s="57"/>
      <c r="AW30" s="57"/>
      <c r="AX30" s="57"/>
      <c r="AY30" s="157"/>
      <c r="AZ30" s="157"/>
      <c r="BA30" s="157"/>
      <c r="BB30" s="157"/>
      <c r="BC30" s="157"/>
      <c r="BD30" s="157"/>
      <c r="BE30" s="157"/>
      <c r="BF30" s="156"/>
      <c r="BG30" s="156"/>
      <c r="BH30" s="156"/>
      <c r="BI30" s="156"/>
      <c r="BJ30" s="156"/>
      <c r="BK30" s="156"/>
      <c r="BL30" s="156"/>
      <c r="BM30" s="156"/>
      <c r="BN30" s="156"/>
      <c r="BO30" s="156"/>
      <c r="BP30" s="156"/>
      <c r="BQ30" s="156"/>
    </row>
    <row r="31" spans="1:69" s="44" customFormat="1" ht="21" customHeight="1" x14ac:dyDescent="0.15">
      <c r="A31" s="167" t="s">
        <v>101</v>
      </c>
      <c r="B31" s="168" t="s">
        <v>121</v>
      </c>
      <c r="C31" s="40">
        <f>C32+C34</f>
        <v>0</v>
      </c>
      <c r="D31" s="40">
        <f t="shared" ref="D31:V31" si="25">D32+D34</f>
        <v>0</v>
      </c>
      <c r="E31" s="40">
        <f t="shared" si="25"/>
        <v>0</v>
      </c>
      <c r="F31" s="40">
        <f t="shared" si="25"/>
        <v>0</v>
      </c>
      <c r="G31" s="40">
        <f t="shared" si="25"/>
        <v>0</v>
      </c>
      <c r="H31" s="40">
        <f t="shared" si="25"/>
        <v>0</v>
      </c>
      <c r="I31" s="40">
        <f t="shared" si="25"/>
        <v>0</v>
      </c>
      <c r="J31" s="40">
        <f t="shared" si="25"/>
        <v>0</v>
      </c>
      <c r="K31" s="40">
        <f t="shared" si="25"/>
        <v>0</v>
      </c>
      <c r="L31" s="40">
        <f t="shared" si="25"/>
        <v>0</v>
      </c>
      <c r="M31" s="40">
        <f t="shared" si="25"/>
        <v>0</v>
      </c>
      <c r="N31" s="40">
        <f t="shared" si="25"/>
        <v>0</v>
      </c>
      <c r="O31" s="40">
        <f t="shared" si="25"/>
        <v>0</v>
      </c>
      <c r="P31" s="40">
        <f t="shared" si="25"/>
        <v>0</v>
      </c>
      <c r="Q31" s="40">
        <f t="shared" si="25"/>
        <v>0</v>
      </c>
      <c r="R31" s="40">
        <f t="shared" si="25"/>
        <v>0</v>
      </c>
      <c r="S31" s="40">
        <f t="shared" si="25"/>
        <v>0</v>
      </c>
      <c r="T31" s="40">
        <f t="shared" si="25"/>
        <v>0</v>
      </c>
      <c r="U31" s="40">
        <f t="shared" si="25"/>
        <v>0</v>
      </c>
      <c r="V31" s="40">
        <f t="shared" si="25"/>
        <v>0</v>
      </c>
      <c r="W31" s="156"/>
      <c r="X31" s="156"/>
      <c r="Y31" s="156"/>
      <c r="Z31" s="156"/>
      <c r="AA31" s="177"/>
      <c r="AB31" s="156"/>
      <c r="AC31" s="156"/>
      <c r="AD31" s="177"/>
      <c r="AE31" s="156"/>
      <c r="AF31" s="156"/>
      <c r="AG31" s="177"/>
      <c r="AH31" s="156"/>
      <c r="AI31" s="98"/>
      <c r="AJ31" s="156"/>
      <c r="AK31" s="156"/>
      <c r="AL31" s="218"/>
      <c r="AM31" s="218"/>
      <c r="AN31" s="218"/>
      <c r="AO31" s="156"/>
      <c r="AP31" s="156"/>
      <c r="AQ31" s="219"/>
      <c r="AR31" s="219"/>
      <c r="AS31" s="219"/>
      <c r="AT31" s="156"/>
      <c r="AU31" s="156"/>
      <c r="AV31" s="57"/>
      <c r="AW31" s="57"/>
      <c r="AX31" s="57"/>
      <c r="AY31" s="157"/>
      <c r="AZ31" s="157"/>
      <c r="BA31" s="157"/>
      <c r="BB31" s="157"/>
      <c r="BC31" s="157"/>
      <c r="BD31" s="157"/>
      <c r="BE31" s="157"/>
      <c r="BF31" s="156"/>
      <c r="BG31" s="156"/>
      <c r="BH31" s="156"/>
      <c r="BI31" s="156"/>
      <c r="BJ31" s="156"/>
      <c r="BK31" s="156"/>
      <c r="BL31" s="156"/>
      <c r="BM31" s="156"/>
      <c r="BN31" s="156"/>
      <c r="BO31" s="156"/>
      <c r="BP31" s="156"/>
      <c r="BQ31" s="156"/>
    </row>
    <row r="32" spans="1:69" s="44" customFormat="1" ht="12" customHeight="1" x14ac:dyDescent="0.15">
      <c r="A32" s="167" t="s">
        <v>76</v>
      </c>
      <c r="B32" s="168" t="str">
        <f>B19</f>
        <v>Các Sở, ban, ngành</v>
      </c>
      <c r="C32" s="40">
        <f>C33</f>
        <v>0</v>
      </c>
      <c r="D32" s="40">
        <f t="shared" si="24"/>
        <v>0</v>
      </c>
      <c r="E32" s="40">
        <f t="shared" si="24"/>
        <v>0</v>
      </c>
      <c r="F32" s="40">
        <f t="shared" si="24"/>
        <v>0</v>
      </c>
      <c r="G32" s="40">
        <f t="shared" si="24"/>
        <v>0</v>
      </c>
      <c r="H32" s="40">
        <f t="shared" si="24"/>
        <v>0</v>
      </c>
      <c r="I32" s="40">
        <f t="shared" si="24"/>
        <v>0</v>
      </c>
      <c r="J32" s="40">
        <f t="shared" si="24"/>
        <v>0</v>
      </c>
      <c r="K32" s="40">
        <f t="shared" si="23"/>
        <v>0</v>
      </c>
      <c r="L32" s="40">
        <f t="shared" si="23"/>
        <v>0</v>
      </c>
      <c r="M32" s="40">
        <f t="shared" si="23"/>
        <v>0</v>
      </c>
      <c r="N32" s="40">
        <f t="shared" si="23"/>
        <v>0</v>
      </c>
      <c r="O32" s="40">
        <f t="shared" si="23"/>
        <v>0</v>
      </c>
      <c r="P32" s="40">
        <f t="shared" si="23"/>
        <v>0</v>
      </c>
      <c r="Q32" s="40">
        <f t="shared" si="23"/>
        <v>0</v>
      </c>
      <c r="R32" s="40">
        <f t="shared" si="23"/>
        <v>0</v>
      </c>
      <c r="S32" s="40">
        <f t="shared" si="23"/>
        <v>0</v>
      </c>
      <c r="T32" s="40">
        <f t="shared" si="23"/>
        <v>0</v>
      </c>
      <c r="U32" s="40">
        <f t="shared" si="23"/>
        <v>0</v>
      </c>
      <c r="V32" s="40">
        <f t="shared" si="23"/>
        <v>0</v>
      </c>
      <c r="W32" s="156"/>
      <c r="X32" s="156"/>
      <c r="Y32" s="156"/>
      <c r="Z32" s="156"/>
      <c r="AA32" s="177"/>
      <c r="AB32" s="156"/>
      <c r="AC32" s="156"/>
      <c r="AD32" s="177"/>
      <c r="AE32" s="156"/>
      <c r="AF32" s="156"/>
      <c r="AG32" s="177"/>
      <c r="AH32" s="156"/>
      <c r="AI32" s="98"/>
      <c r="AJ32" s="156"/>
      <c r="AK32" s="156"/>
      <c r="AL32" s="218"/>
      <c r="AM32" s="218"/>
      <c r="AN32" s="218"/>
      <c r="AO32" s="156"/>
      <c r="AP32" s="156"/>
      <c r="AQ32" s="219"/>
      <c r="AR32" s="219"/>
      <c r="AS32" s="219"/>
      <c r="AT32" s="156"/>
      <c r="AU32" s="156"/>
      <c r="AV32" s="57"/>
      <c r="AW32" s="57"/>
      <c r="AX32" s="57"/>
      <c r="AY32" s="157"/>
      <c r="AZ32" s="157"/>
      <c r="BA32" s="157"/>
      <c r="BB32" s="157"/>
      <c r="BC32" s="157"/>
      <c r="BD32" s="157"/>
      <c r="BE32" s="157"/>
      <c r="BF32" s="156"/>
      <c r="BG32" s="156"/>
      <c r="BH32" s="156"/>
      <c r="BI32" s="156"/>
      <c r="BJ32" s="156"/>
      <c r="BK32" s="156"/>
      <c r="BL32" s="156"/>
      <c r="BM32" s="156"/>
      <c r="BN32" s="156"/>
      <c r="BO32" s="156"/>
      <c r="BP32" s="156"/>
      <c r="BQ32" s="156"/>
    </row>
    <row r="33" spans="1:69" s="44" customFormat="1" ht="12" customHeight="1" x14ac:dyDescent="0.15">
      <c r="A33" s="85" t="s">
        <v>101</v>
      </c>
      <c r="B33" s="172" t="s">
        <v>116</v>
      </c>
      <c r="C33" s="40">
        <f t="shared" si="7"/>
        <v>0</v>
      </c>
      <c r="D33" s="40">
        <f t="shared" si="8"/>
        <v>0</v>
      </c>
      <c r="E33" s="40">
        <f t="shared" si="9"/>
        <v>0</v>
      </c>
      <c r="F33" s="40">
        <f t="shared" si="10"/>
        <v>0</v>
      </c>
      <c r="G33" s="40">
        <f t="shared" si="10"/>
        <v>0</v>
      </c>
      <c r="H33" s="156">
        <f t="shared" si="11"/>
        <v>0</v>
      </c>
      <c r="I33" s="156">
        <v>0</v>
      </c>
      <c r="J33" s="156">
        <f t="shared" si="12"/>
        <v>0</v>
      </c>
      <c r="K33" s="173">
        <f t="shared" ref="K33" si="26">+SUM(K34:K41)</f>
        <v>0</v>
      </c>
      <c r="L33" s="173">
        <v>0</v>
      </c>
      <c r="M33" s="84">
        <f t="shared" si="13"/>
        <v>0</v>
      </c>
      <c r="N33" s="156"/>
      <c r="O33" s="84">
        <f t="shared" si="14"/>
        <v>0</v>
      </c>
      <c r="P33" s="156"/>
      <c r="Q33" s="156"/>
      <c r="R33" s="156">
        <f t="shared" si="15"/>
        <v>0</v>
      </c>
      <c r="S33" s="156"/>
      <c r="T33" s="88">
        <f t="shared" si="16"/>
        <v>0</v>
      </c>
      <c r="U33" s="156"/>
      <c r="V33" s="156"/>
      <c r="W33" s="156"/>
      <c r="X33" s="156"/>
      <c r="Y33" s="156"/>
      <c r="Z33" s="156"/>
      <c r="AA33" s="177"/>
      <c r="AB33" s="156"/>
      <c r="AC33" s="156"/>
      <c r="AD33" s="177"/>
      <c r="AE33" s="156"/>
      <c r="AF33" s="156"/>
      <c r="AG33" s="177"/>
      <c r="AH33" s="156"/>
      <c r="AI33" s="98"/>
      <c r="AJ33" s="156"/>
      <c r="AK33" s="156"/>
      <c r="AL33" s="218"/>
      <c r="AM33" s="218"/>
      <c r="AN33" s="218"/>
      <c r="AO33" s="156"/>
      <c r="AP33" s="156"/>
      <c r="AQ33" s="219"/>
      <c r="AR33" s="219"/>
      <c r="AS33" s="219"/>
      <c r="AT33" s="156"/>
      <c r="AU33" s="156"/>
      <c r="AV33" s="57"/>
      <c r="AW33" s="57"/>
      <c r="AX33" s="57"/>
      <c r="AY33" s="157"/>
      <c r="AZ33" s="157"/>
      <c r="BA33" s="157"/>
      <c r="BB33" s="157"/>
      <c r="BC33" s="157"/>
      <c r="BD33" s="157"/>
      <c r="BE33" s="157"/>
      <c r="BF33" s="156"/>
      <c r="BG33" s="156"/>
      <c r="BH33" s="156"/>
      <c r="BI33" s="156"/>
      <c r="BJ33" s="156"/>
      <c r="BK33" s="156"/>
      <c r="BL33" s="156"/>
      <c r="BM33" s="156"/>
      <c r="BN33" s="156"/>
      <c r="BO33" s="156"/>
      <c r="BP33" s="156"/>
      <c r="BQ33" s="156"/>
    </row>
    <row r="34" spans="1:69" s="44" customFormat="1" ht="12" customHeight="1" x14ac:dyDescent="0.15">
      <c r="A34" s="167" t="s">
        <v>76</v>
      </c>
      <c r="B34" s="168" t="str">
        <f>B21</f>
        <v>Phân cấp cho cấp huyện</v>
      </c>
      <c r="C34" s="40">
        <f>SUM(C35:C42)</f>
        <v>0</v>
      </c>
      <c r="D34" s="40">
        <f t="shared" ref="D34:V34" si="27">SUM(D35:D42)</f>
        <v>0</v>
      </c>
      <c r="E34" s="40">
        <f t="shared" si="27"/>
        <v>0</v>
      </c>
      <c r="F34" s="40">
        <f t="shared" si="27"/>
        <v>0</v>
      </c>
      <c r="G34" s="40">
        <f t="shared" si="27"/>
        <v>0</v>
      </c>
      <c r="H34" s="40">
        <f t="shared" si="27"/>
        <v>0</v>
      </c>
      <c r="I34" s="40">
        <f t="shared" si="27"/>
        <v>0</v>
      </c>
      <c r="J34" s="40">
        <f t="shared" si="27"/>
        <v>0</v>
      </c>
      <c r="K34" s="40">
        <f t="shared" si="27"/>
        <v>0</v>
      </c>
      <c r="L34" s="40">
        <f t="shared" si="27"/>
        <v>0</v>
      </c>
      <c r="M34" s="40">
        <f t="shared" si="27"/>
        <v>0</v>
      </c>
      <c r="N34" s="40">
        <f t="shared" si="27"/>
        <v>0</v>
      </c>
      <c r="O34" s="40">
        <f t="shared" si="27"/>
        <v>0</v>
      </c>
      <c r="P34" s="40">
        <f t="shared" si="27"/>
        <v>0</v>
      </c>
      <c r="Q34" s="40">
        <f t="shared" si="27"/>
        <v>0</v>
      </c>
      <c r="R34" s="40">
        <f t="shared" si="27"/>
        <v>0</v>
      </c>
      <c r="S34" s="40">
        <f t="shared" si="27"/>
        <v>0</v>
      </c>
      <c r="T34" s="40">
        <f t="shared" si="27"/>
        <v>0</v>
      </c>
      <c r="U34" s="40">
        <f t="shared" si="27"/>
        <v>0</v>
      </c>
      <c r="V34" s="40">
        <f t="shared" si="27"/>
        <v>0</v>
      </c>
      <c r="W34" s="156"/>
      <c r="X34" s="156"/>
      <c r="Y34" s="156"/>
      <c r="Z34" s="156"/>
      <c r="AA34" s="177"/>
      <c r="AB34" s="156"/>
      <c r="AC34" s="156"/>
      <c r="AD34" s="177"/>
      <c r="AE34" s="156"/>
      <c r="AF34" s="156"/>
      <c r="AG34" s="177"/>
      <c r="AH34" s="156"/>
      <c r="AI34" s="98"/>
      <c r="AJ34" s="156"/>
      <c r="AK34" s="156"/>
      <c r="AL34" s="218"/>
      <c r="AM34" s="218"/>
      <c r="AN34" s="218"/>
      <c r="AO34" s="156"/>
      <c r="AP34" s="156"/>
      <c r="AQ34" s="219"/>
      <c r="AR34" s="219"/>
      <c r="AS34" s="219"/>
      <c r="AT34" s="156"/>
      <c r="AU34" s="156"/>
      <c r="AV34" s="57"/>
      <c r="AW34" s="57"/>
      <c r="AX34" s="57"/>
      <c r="AY34" s="157"/>
      <c r="AZ34" s="157"/>
      <c r="BA34" s="157"/>
      <c r="BB34" s="157"/>
      <c r="BC34" s="157"/>
      <c r="BD34" s="157"/>
      <c r="BE34" s="157"/>
      <c r="BF34" s="156"/>
      <c r="BG34" s="156"/>
      <c r="BH34" s="156"/>
      <c r="BI34" s="156"/>
      <c r="BJ34" s="156"/>
      <c r="BK34" s="156"/>
      <c r="BL34" s="156"/>
      <c r="BM34" s="156"/>
      <c r="BN34" s="156"/>
      <c r="BO34" s="156"/>
      <c r="BP34" s="156"/>
      <c r="BQ34" s="156"/>
    </row>
    <row r="35" spans="1:69" s="44" customFormat="1" ht="12" customHeight="1" x14ac:dyDescent="0.15">
      <c r="A35" s="85" t="s">
        <v>101</v>
      </c>
      <c r="B35" s="174" t="s">
        <v>103</v>
      </c>
      <c r="C35" s="40">
        <f t="shared" si="7"/>
        <v>0</v>
      </c>
      <c r="D35" s="40">
        <f t="shared" si="8"/>
        <v>0</v>
      </c>
      <c r="E35" s="40">
        <f t="shared" si="9"/>
        <v>0</v>
      </c>
      <c r="F35" s="40">
        <f t="shared" si="10"/>
        <v>0</v>
      </c>
      <c r="G35" s="40">
        <f t="shared" si="10"/>
        <v>0</v>
      </c>
      <c r="H35" s="156">
        <f t="shared" si="11"/>
        <v>0</v>
      </c>
      <c r="I35" s="156"/>
      <c r="J35" s="156">
        <f t="shared" si="12"/>
        <v>0</v>
      </c>
      <c r="K35" s="89"/>
      <c r="L35" s="89">
        <v>0</v>
      </c>
      <c r="M35" s="84">
        <f t="shared" si="13"/>
        <v>0</v>
      </c>
      <c r="N35" s="156"/>
      <c r="O35" s="84">
        <f t="shared" si="14"/>
        <v>0</v>
      </c>
      <c r="P35" s="156"/>
      <c r="Q35" s="156"/>
      <c r="R35" s="156">
        <f t="shared" si="15"/>
        <v>0</v>
      </c>
      <c r="S35" s="156"/>
      <c r="T35" s="88">
        <f t="shared" si="16"/>
        <v>0</v>
      </c>
      <c r="U35" s="156"/>
      <c r="V35" s="156"/>
      <c r="W35" s="156"/>
      <c r="X35" s="156"/>
      <c r="Y35" s="156"/>
      <c r="Z35" s="156"/>
      <c r="AA35" s="177"/>
      <c r="AB35" s="156"/>
      <c r="AC35" s="156"/>
      <c r="AD35" s="177"/>
      <c r="AE35" s="156"/>
      <c r="AF35" s="156"/>
      <c r="AG35" s="177"/>
      <c r="AH35" s="156"/>
      <c r="AI35" s="98"/>
      <c r="AJ35" s="156"/>
      <c r="AK35" s="156"/>
      <c r="AL35" s="218"/>
      <c r="AM35" s="218"/>
      <c r="AN35" s="218"/>
      <c r="AO35" s="156"/>
      <c r="AP35" s="156"/>
      <c r="AQ35" s="219"/>
      <c r="AR35" s="219"/>
      <c r="AS35" s="219"/>
      <c r="AT35" s="156"/>
      <c r="AU35" s="156"/>
      <c r="AV35" s="57"/>
      <c r="AW35" s="57"/>
      <c r="AX35" s="57"/>
      <c r="AY35" s="157"/>
      <c r="AZ35" s="157"/>
      <c r="BA35" s="157"/>
      <c r="BB35" s="157"/>
      <c r="BC35" s="157"/>
      <c r="BD35" s="157"/>
      <c r="BE35" s="157"/>
      <c r="BF35" s="156"/>
      <c r="BG35" s="156"/>
      <c r="BH35" s="156"/>
      <c r="BI35" s="156"/>
      <c r="BJ35" s="156"/>
      <c r="BK35" s="156"/>
      <c r="BL35" s="156"/>
      <c r="BM35" s="156"/>
      <c r="BN35" s="156"/>
      <c r="BO35" s="156"/>
      <c r="BP35" s="156"/>
      <c r="BQ35" s="156"/>
    </row>
    <row r="36" spans="1:69" s="44" customFormat="1" ht="12" customHeight="1" x14ac:dyDescent="0.15">
      <c r="A36" s="85" t="s">
        <v>104</v>
      </c>
      <c r="B36" s="86" t="s">
        <v>79</v>
      </c>
      <c r="C36" s="40">
        <f t="shared" si="7"/>
        <v>0</v>
      </c>
      <c r="D36" s="40">
        <f t="shared" si="8"/>
        <v>0</v>
      </c>
      <c r="E36" s="40">
        <f t="shared" si="9"/>
        <v>0</v>
      </c>
      <c r="F36" s="40">
        <f t="shared" si="10"/>
        <v>0</v>
      </c>
      <c r="G36" s="40">
        <f t="shared" si="10"/>
        <v>0</v>
      </c>
      <c r="H36" s="156">
        <f t="shared" si="11"/>
        <v>0</v>
      </c>
      <c r="I36" s="156"/>
      <c r="J36" s="156">
        <f t="shared" si="12"/>
        <v>0</v>
      </c>
      <c r="K36" s="89"/>
      <c r="L36" s="89">
        <v>0</v>
      </c>
      <c r="M36" s="84">
        <f t="shared" si="13"/>
        <v>0</v>
      </c>
      <c r="N36" s="156"/>
      <c r="O36" s="84">
        <f t="shared" si="14"/>
        <v>0</v>
      </c>
      <c r="P36" s="156"/>
      <c r="Q36" s="156"/>
      <c r="R36" s="156">
        <f t="shared" si="15"/>
        <v>0</v>
      </c>
      <c r="S36" s="156"/>
      <c r="T36" s="88">
        <f t="shared" si="16"/>
        <v>0</v>
      </c>
      <c r="U36" s="156"/>
      <c r="V36" s="156"/>
      <c r="W36" s="156"/>
      <c r="X36" s="156"/>
      <c r="Y36" s="156"/>
      <c r="Z36" s="156"/>
      <c r="AA36" s="177"/>
      <c r="AB36" s="156"/>
      <c r="AC36" s="156"/>
      <c r="AD36" s="177"/>
      <c r="AE36" s="156"/>
      <c r="AF36" s="156"/>
      <c r="AG36" s="177"/>
      <c r="AH36" s="156"/>
      <c r="AI36" s="98"/>
      <c r="AJ36" s="156"/>
      <c r="AK36" s="156"/>
      <c r="AL36" s="218"/>
      <c r="AM36" s="218"/>
      <c r="AN36" s="218"/>
      <c r="AO36" s="156"/>
      <c r="AP36" s="156"/>
      <c r="AQ36" s="219"/>
      <c r="AR36" s="219"/>
      <c r="AS36" s="219"/>
      <c r="AT36" s="156"/>
      <c r="AU36" s="156"/>
      <c r="AV36" s="57"/>
      <c r="AW36" s="57"/>
      <c r="AX36" s="57"/>
      <c r="AY36" s="157"/>
      <c r="AZ36" s="157"/>
      <c r="BA36" s="157"/>
      <c r="BB36" s="157"/>
      <c r="BC36" s="157"/>
      <c r="BD36" s="157"/>
      <c r="BE36" s="157"/>
      <c r="BF36" s="156"/>
      <c r="BG36" s="156"/>
      <c r="BH36" s="156"/>
      <c r="BI36" s="156"/>
      <c r="BJ36" s="156"/>
      <c r="BK36" s="156"/>
      <c r="BL36" s="156"/>
      <c r="BM36" s="156"/>
      <c r="BN36" s="156"/>
      <c r="BO36" s="156"/>
      <c r="BP36" s="156"/>
      <c r="BQ36" s="156"/>
    </row>
    <row r="37" spans="1:69" s="44" customFormat="1" ht="12" customHeight="1" x14ac:dyDescent="0.15">
      <c r="A37" s="85" t="s">
        <v>105</v>
      </c>
      <c r="B37" s="86" t="s">
        <v>80</v>
      </c>
      <c r="C37" s="40">
        <f t="shared" si="7"/>
        <v>0</v>
      </c>
      <c r="D37" s="40">
        <f t="shared" si="8"/>
        <v>0</v>
      </c>
      <c r="E37" s="40">
        <f t="shared" si="9"/>
        <v>0</v>
      </c>
      <c r="F37" s="40">
        <f t="shared" si="10"/>
        <v>0</v>
      </c>
      <c r="G37" s="40">
        <f t="shared" si="10"/>
        <v>0</v>
      </c>
      <c r="H37" s="156">
        <f t="shared" si="11"/>
        <v>0</v>
      </c>
      <c r="I37" s="156"/>
      <c r="J37" s="156">
        <f t="shared" si="12"/>
        <v>0</v>
      </c>
      <c r="K37" s="89"/>
      <c r="L37" s="89">
        <v>0</v>
      </c>
      <c r="M37" s="84">
        <f t="shared" si="13"/>
        <v>0</v>
      </c>
      <c r="N37" s="156"/>
      <c r="O37" s="84">
        <f t="shared" si="14"/>
        <v>0</v>
      </c>
      <c r="P37" s="156"/>
      <c r="Q37" s="156"/>
      <c r="R37" s="156">
        <f t="shared" si="15"/>
        <v>0</v>
      </c>
      <c r="S37" s="156"/>
      <c r="T37" s="88">
        <f t="shared" si="16"/>
        <v>0</v>
      </c>
      <c r="U37" s="156"/>
      <c r="V37" s="156"/>
      <c r="W37" s="156"/>
      <c r="X37" s="156"/>
      <c r="Y37" s="156"/>
      <c r="Z37" s="156"/>
      <c r="AA37" s="177"/>
      <c r="AB37" s="156"/>
      <c r="AC37" s="156"/>
      <c r="AD37" s="177"/>
      <c r="AE37" s="156"/>
      <c r="AF37" s="156"/>
      <c r="AG37" s="177"/>
      <c r="AH37" s="156"/>
      <c r="AI37" s="98"/>
      <c r="AJ37" s="156"/>
      <c r="AK37" s="156"/>
      <c r="AL37" s="218"/>
      <c r="AM37" s="218"/>
      <c r="AN37" s="218"/>
      <c r="AO37" s="156"/>
      <c r="AP37" s="156"/>
      <c r="AQ37" s="219"/>
      <c r="AR37" s="219"/>
      <c r="AS37" s="219"/>
      <c r="AT37" s="156"/>
      <c r="AU37" s="156"/>
      <c r="AV37" s="57"/>
      <c r="AW37" s="57"/>
      <c r="AX37" s="57"/>
      <c r="AY37" s="157"/>
      <c r="AZ37" s="157"/>
      <c r="BA37" s="157"/>
      <c r="BB37" s="157"/>
      <c r="BC37" s="157"/>
      <c r="BD37" s="157"/>
      <c r="BE37" s="157"/>
      <c r="BF37" s="156"/>
      <c r="BG37" s="156"/>
      <c r="BH37" s="156"/>
      <c r="BI37" s="156"/>
      <c r="BJ37" s="156"/>
      <c r="BK37" s="156"/>
      <c r="BL37" s="156"/>
      <c r="BM37" s="156"/>
      <c r="BN37" s="156"/>
      <c r="BO37" s="156"/>
      <c r="BP37" s="156"/>
      <c r="BQ37" s="156"/>
    </row>
    <row r="38" spans="1:69" s="44" customFormat="1" ht="12" customHeight="1" x14ac:dyDescent="0.15">
      <c r="A38" s="85" t="s">
        <v>106</v>
      </c>
      <c r="B38" s="86" t="s">
        <v>81</v>
      </c>
      <c r="C38" s="40">
        <f t="shared" si="7"/>
        <v>0</v>
      </c>
      <c r="D38" s="40">
        <f t="shared" si="8"/>
        <v>0</v>
      </c>
      <c r="E38" s="40">
        <f t="shared" si="9"/>
        <v>0</v>
      </c>
      <c r="F38" s="40">
        <f t="shared" si="10"/>
        <v>0</v>
      </c>
      <c r="G38" s="40">
        <f t="shared" si="10"/>
        <v>0</v>
      </c>
      <c r="H38" s="156">
        <f t="shared" si="11"/>
        <v>0</v>
      </c>
      <c r="I38" s="156"/>
      <c r="J38" s="156">
        <f t="shared" si="12"/>
        <v>0</v>
      </c>
      <c r="K38" s="89"/>
      <c r="L38" s="89">
        <v>0</v>
      </c>
      <c r="M38" s="84">
        <f t="shared" si="13"/>
        <v>0</v>
      </c>
      <c r="N38" s="156"/>
      <c r="O38" s="84">
        <f t="shared" si="14"/>
        <v>0</v>
      </c>
      <c r="P38" s="156"/>
      <c r="Q38" s="156"/>
      <c r="R38" s="156">
        <f t="shared" si="15"/>
        <v>0</v>
      </c>
      <c r="S38" s="156"/>
      <c r="T38" s="88">
        <f t="shared" si="16"/>
        <v>0</v>
      </c>
      <c r="U38" s="156"/>
      <c r="V38" s="156"/>
      <c r="W38" s="156"/>
      <c r="X38" s="156"/>
      <c r="Y38" s="156"/>
      <c r="Z38" s="156"/>
      <c r="AA38" s="177"/>
      <c r="AB38" s="156"/>
      <c r="AC38" s="156"/>
      <c r="AD38" s="177"/>
      <c r="AE38" s="156"/>
      <c r="AF38" s="156"/>
      <c r="AG38" s="177"/>
      <c r="AH38" s="156"/>
      <c r="AI38" s="98"/>
      <c r="AJ38" s="156"/>
      <c r="AK38" s="156"/>
      <c r="AL38" s="218"/>
      <c r="AM38" s="218"/>
      <c r="AN38" s="218"/>
      <c r="AO38" s="156"/>
      <c r="AP38" s="156"/>
      <c r="AQ38" s="219"/>
      <c r="AR38" s="219"/>
      <c r="AS38" s="219"/>
      <c r="AT38" s="156"/>
      <c r="AU38" s="156"/>
      <c r="AV38" s="57"/>
      <c r="AW38" s="57"/>
      <c r="AX38" s="57"/>
      <c r="AY38" s="157"/>
      <c r="AZ38" s="157"/>
      <c r="BA38" s="157"/>
      <c r="BB38" s="157"/>
      <c r="BC38" s="157"/>
      <c r="BD38" s="157"/>
      <c r="BE38" s="157"/>
      <c r="BF38" s="156"/>
      <c r="BG38" s="156"/>
      <c r="BH38" s="156"/>
      <c r="BI38" s="156"/>
      <c r="BJ38" s="156"/>
      <c r="BK38" s="156"/>
      <c r="BL38" s="156"/>
      <c r="BM38" s="156"/>
      <c r="BN38" s="156"/>
      <c r="BO38" s="156"/>
      <c r="BP38" s="156"/>
      <c r="BQ38" s="156"/>
    </row>
    <row r="39" spans="1:69" s="44" customFormat="1" ht="12" customHeight="1" x14ac:dyDescent="0.15">
      <c r="A39" s="85" t="s">
        <v>107</v>
      </c>
      <c r="B39" s="86" t="s">
        <v>112</v>
      </c>
      <c r="C39" s="40">
        <f t="shared" si="7"/>
        <v>0</v>
      </c>
      <c r="D39" s="40">
        <f t="shared" si="8"/>
        <v>0</v>
      </c>
      <c r="E39" s="40">
        <f t="shared" si="9"/>
        <v>0</v>
      </c>
      <c r="F39" s="40">
        <f t="shared" si="10"/>
        <v>0</v>
      </c>
      <c r="G39" s="40">
        <f t="shared" si="10"/>
        <v>0</v>
      </c>
      <c r="H39" s="156">
        <f t="shared" si="11"/>
        <v>0</v>
      </c>
      <c r="I39" s="156"/>
      <c r="J39" s="156">
        <f t="shared" si="12"/>
        <v>0</v>
      </c>
      <c r="K39" s="89"/>
      <c r="L39" s="89">
        <v>0</v>
      </c>
      <c r="M39" s="84">
        <f t="shared" si="13"/>
        <v>0</v>
      </c>
      <c r="N39" s="156"/>
      <c r="O39" s="84">
        <f t="shared" si="14"/>
        <v>0</v>
      </c>
      <c r="P39" s="156"/>
      <c r="Q39" s="156"/>
      <c r="R39" s="156">
        <f t="shared" si="15"/>
        <v>0</v>
      </c>
      <c r="S39" s="156"/>
      <c r="T39" s="88">
        <f t="shared" si="16"/>
        <v>0</v>
      </c>
      <c r="U39" s="156"/>
      <c r="V39" s="156"/>
      <c r="W39" s="156"/>
      <c r="X39" s="156"/>
      <c r="Y39" s="156"/>
      <c r="Z39" s="156"/>
      <c r="AA39" s="177"/>
      <c r="AB39" s="156"/>
      <c r="AC39" s="156"/>
      <c r="AD39" s="177"/>
      <c r="AE39" s="156"/>
      <c r="AF39" s="156"/>
      <c r="AG39" s="177"/>
      <c r="AH39" s="156"/>
      <c r="AI39" s="98"/>
      <c r="AJ39" s="156"/>
      <c r="AK39" s="156"/>
      <c r="AL39" s="218"/>
      <c r="AM39" s="218"/>
      <c r="AN39" s="218"/>
      <c r="AO39" s="156"/>
      <c r="AP39" s="156"/>
      <c r="AQ39" s="219"/>
      <c r="AR39" s="219"/>
      <c r="AS39" s="219"/>
      <c r="AT39" s="156"/>
      <c r="AU39" s="156"/>
      <c r="AV39" s="57"/>
      <c r="AW39" s="57"/>
      <c r="AX39" s="57"/>
      <c r="AY39" s="157"/>
      <c r="AZ39" s="157"/>
      <c r="BA39" s="157"/>
      <c r="BB39" s="157"/>
      <c r="BC39" s="157"/>
      <c r="BD39" s="157"/>
      <c r="BE39" s="157"/>
      <c r="BF39" s="156"/>
      <c r="BG39" s="156"/>
      <c r="BH39" s="156"/>
      <c r="BI39" s="156"/>
      <c r="BJ39" s="156"/>
      <c r="BK39" s="156"/>
      <c r="BL39" s="156"/>
      <c r="BM39" s="156"/>
      <c r="BN39" s="156"/>
      <c r="BO39" s="156"/>
      <c r="BP39" s="156"/>
      <c r="BQ39" s="156"/>
    </row>
    <row r="40" spans="1:69" s="44" customFormat="1" ht="12" customHeight="1" x14ac:dyDescent="0.15">
      <c r="A40" s="85" t="s">
        <v>108</v>
      </c>
      <c r="B40" s="169" t="s">
        <v>82</v>
      </c>
      <c r="C40" s="40">
        <f t="shared" si="7"/>
        <v>0</v>
      </c>
      <c r="D40" s="40">
        <f t="shared" si="8"/>
        <v>0</v>
      </c>
      <c r="E40" s="40">
        <f t="shared" si="9"/>
        <v>0</v>
      </c>
      <c r="F40" s="40">
        <f t="shared" si="10"/>
        <v>0</v>
      </c>
      <c r="G40" s="40">
        <f t="shared" si="10"/>
        <v>0</v>
      </c>
      <c r="H40" s="156">
        <f t="shared" si="11"/>
        <v>0</v>
      </c>
      <c r="I40" s="156"/>
      <c r="J40" s="156">
        <f t="shared" si="12"/>
        <v>0</v>
      </c>
      <c r="K40" s="89"/>
      <c r="L40" s="89">
        <v>0</v>
      </c>
      <c r="M40" s="84">
        <f t="shared" si="13"/>
        <v>0</v>
      </c>
      <c r="N40" s="156"/>
      <c r="O40" s="84">
        <f t="shared" si="14"/>
        <v>0</v>
      </c>
      <c r="P40" s="156"/>
      <c r="Q40" s="156"/>
      <c r="R40" s="156">
        <f t="shared" si="15"/>
        <v>0</v>
      </c>
      <c r="S40" s="156"/>
      <c r="T40" s="88">
        <f t="shared" si="16"/>
        <v>0</v>
      </c>
      <c r="U40" s="156"/>
      <c r="V40" s="156"/>
      <c r="W40" s="156"/>
      <c r="X40" s="156"/>
      <c r="Y40" s="156"/>
      <c r="Z40" s="156"/>
      <c r="AA40" s="177"/>
      <c r="AB40" s="156"/>
      <c r="AC40" s="156"/>
      <c r="AD40" s="177"/>
      <c r="AE40" s="156"/>
      <c r="AF40" s="156"/>
      <c r="AG40" s="177"/>
      <c r="AH40" s="156"/>
      <c r="AI40" s="98"/>
      <c r="AJ40" s="156"/>
      <c r="AK40" s="156"/>
      <c r="AL40" s="218"/>
      <c r="AM40" s="218"/>
      <c r="AN40" s="218"/>
      <c r="AO40" s="156"/>
      <c r="AP40" s="156"/>
      <c r="AQ40" s="219"/>
      <c r="AR40" s="219"/>
      <c r="AS40" s="219"/>
      <c r="AT40" s="156"/>
      <c r="AU40" s="156"/>
      <c r="AV40" s="57"/>
      <c r="AW40" s="57"/>
      <c r="AX40" s="57"/>
      <c r="AY40" s="157"/>
      <c r="AZ40" s="157"/>
      <c r="BA40" s="157"/>
      <c r="BB40" s="157"/>
      <c r="BC40" s="157"/>
      <c r="BD40" s="157"/>
      <c r="BE40" s="157"/>
      <c r="BF40" s="156"/>
      <c r="BG40" s="156"/>
      <c r="BH40" s="156"/>
      <c r="BI40" s="156"/>
      <c r="BJ40" s="156"/>
      <c r="BK40" s="156"/>
      <c r="BL40" s="156"/>
      <c r="BM40" s="156"/>
      <c r="BN40" s="156"/>
      <c r="BO40" s="156"/>
      <c r="BP40" s="156"/>
      <c r="BQ40" s="156"/>
    </row>
    <row r="41" spans="1:69" s="44" customFormat="1" ht="12" customHeight="1" x14ac:dyDescent="0.15">
      <c r="A41" s="85" t="s">
        <v>109</v>
      </c>
      <c r="B41" s="169" t="s">
        <v>83</v>
      </c>
      <c r="C41" s="40">
        <f t="shared" si="7"/>
        <v>0</v>
      </c>
      <c r="D41" s="40">
        <f t="shared" si="8"/>
        <v>0</v>
      </c>
      <c r="E41" s="40">
        <f t="shared" si="9"/>
        <v>0</v>
      </c>
      <c r="F41" s="40">
        <f t="shared" si="10"/>
        <v>0</v>
      </c>
      <c r="G41" s="40">
        <f t="shared" si="10"/>
        <v>0</v>
      </c>
      <c r="H41" s="156">
        <f t="shared" si="11"/>
        <v>0</v>
      </c>
      <c r="I41" s="156"/>
      <c r="J41" s="156">
        <f t="shared" si="12"/>
        <v>0</v>
      </c>
      <c r="K41" s="89"/>
      <c r="L41" s="89">
        <v>0</v>
      </c>
      <c r="M41" s="84">
        <f t="shared" si="13"/>
        <v>0</v>
      </c>
      <c r="N41" s="156"/>
      <c r="O41" s="84">
        <f t="shared" si="14"/>
        <v>0</v>
      </c>
      <c r="P41" s="156"/>
      <c r="Q41" s="156"/>
      <c r="R41" s="156">
        <f t="shared" si="15"/>
        <v>0</v>
      </c>
      <c r="S41" s="156"/>
      <c r="T41" s="88">
        <f t="shared" si="16"/>
        <v>0</v>
      </c>
      <c r="U41" s="156"/>
      <c r="V41" s="156"/>
      <c r="W41" s="156"/>
      <c r="X41" s="156"/>
      <c r="Y41" s="156"/>
      <c r="Z41" s="156"/>
      <c r="AA41" s="177"/>
      <c r="AB41" s="156"/>
      <c r="AC41" s="156"/>
      <c r="AD41" s="177"/>
      <c r="AE41" s="156"/>
      <c r="AF41" s="156"/>
      <c r="AG41" s="177"/>
      <c r="AH41" s="156"/>
      <c r="AI41" s="98"/>
      <c r="AJ41" s="156"/>
      <c r="AK41" s="156"/>
      <c r="AL41" s="218"/>
      <c r="AM41" s="218"/>
      <c r="AN41" s="218"/>
      <c r="AO41" s="156"/>
      <c r="AP41" s="156"/>
      <c r="AQ41" s="219"/>
      <c r="AR41" s="219"/>
      <c r="AS41" s="219"/>
      <c r="AT41" s="156"/>
      <c r="AU41" s="156"/>
      <c r="AV41" s="57"/>
      <c r="AW41" s="57"/>
      <c r="AX41" s="57"/>
      <c r="AY41" s="157"/>
      <c r="AZ41" s="157"/>
      <c r="BA41" s="157"/>
      <c r="BB41" s="157"/>
      <c r="BC41" s="157"/>
      <c r="BD41" s="157"/>
      <c r="BE41" s="157"/>
      <c r="BF41" s="156"/>
      <c r="BG41" s="156"/>
      <c r="BH41" s="156"/>
      <c r="BI41" s="156"/>
      <c r="BJ41" s="156"/>
      <c r="BK41" s="156"/>
      <c r="BL41" s="156"/>
      <c r="BM41" s="156"/>
      <c r="BN41" s="156"/>
      <c r="BO41" s="156"/>
      <c r="BP41" s="156"/>
      <c r="BQ41" s="156"/>
    </row>
    <row r="42" spans="1:69" s="44" customFormat="1" ht="12" customHeight="1" x14ac:dyDescent="0.15">
      <c r="A42" s="85" t="s">
        <v>113</v>
      </c>
      <c r="B42" s="169" t="str">
        <f>B29</f>
        <v>UBND thành phố Gia Nghĩa</v>
      </c>
      <c r="C42" s="40">
        <f t="shared" si="7"/>
        <v>0</v>
      </c>
      <c r="D42" s="40">
        <f t="shared" si="8"/>
        <v>0</v>
      </c>
      <c r="E42" s="40">
        <f t="shared" si="9"/>
        <v>0</v>
      </c>
      <c r="F42" s="40">
        <f t="shared" si="10"/>
        <v>0</v>
      </c>
      <c r="G42" s="40">
        <f t="shared" si="10"/>
        <v>0</v>
      </c>
      <c r="H42" s="156">
        <f t="shared" si="11"/>
        <v>0</v>
      </c>
      <c r="I42" s="156"/>
      <c r="J42" s="156">
        <f t="shared" si="12"/>
        <v>0</v>
      </c>
      <c r="K42" s="175"/>
      <c r="L42" s="175"/>
      <c r="M42" s="84">
        <f t="shared" si="13"/>
        <v>0</v>
      </c>
      <c r="N42" s="156"/>
      <c r="O42" s="84">
        <f t="shared" si="14"/>
        <v>0</v>
      </c>
      <c r="P42" s="156"/>
      <c r="Q42" s="156"/>
      <c r="R42" s="156">
        <f t="shared" si="15"/>
        <v>0</v>
      </c>
      <c r="S42" s="156"/>
      <c r="T42" s="88">
        <f t="shared" si="16"/>
        <v>0</v>
      </c>
      <c r="U42" s="156"/>
      <c r="V42" s="156"/>
      <c r="W42" s="156"/>
      <c r="X42" s="156"/>
      <c r="Y42" s="156"/>
      <c r="Z42" s="156"/>
      <c r="AA42" s="177"/>
      <c r="AB42" s="156"/>
      <c r="AC42" s="156"/>
      <c r="AD42" s="177"/>
      <c r="AE42" s="156"/>
      <c r="AF42" s="156"/>
      <c r="AG42" s="177"/>
      <c r="AH42" s="156"/>
      <c r="AI42" s="98"/>
      <c r="AJ42" s="156"/>
      <c r="AK42" s="156"/>
      <c r="AL42" s="218"/>
      <c r="AM42" s="218"/>
      <c r="AN42" s="218"/>
      <c r="AO42" s="156"/>
      <c r="AP42" s="156"/>
      <c r="AQ42" s="219"/>
      <c r="AR42" s="219"/>
      <c r="AS42" s="219"/>
      <c r="AT42" s="156"/>
      <c r="AU42" s="156"/>
      <c r="AV42" s="57"/>
      <c r="AW42" s="57"/>
      <c r="AX42" s="57"/>
      <c r="AY42" s="157"/>
      <c r="AZ42" s="157"/>
      <c r="BA42" s="157"/>
      <c r="BB42" s="157"/>
      <c r="BC42" s="157"/>
      <c r="BD42" s="157"/>
      <c r="BE42" s="157"/>
      <c r="BF42" s="156"/>
      <c r="BG42" s="156"/>
      <c r="BH42" s="156"/>
      <c r="BI42" s="156"/>
      <c r="BJ42" s="156"/>
      <c r="BK42" s="156"/>
      <c r="BL42" s="156"/>
      <c r="BM42" s="156"/>
      <c r="BN42" s="156"/>
      <c r="BO42" s="156"/>
      <c r="BP42" s="156"/>
      <c r="BQ42" s="156"/>
    </row>
    <row r="43" spans="1:69" s="44" customFormat="1" ht="15.75" customHeight="1" x14ac:dyDescent="0.15">
      <c r="A43" s="167" t="s">
        <v>89</v>
      </c>
      <c r="B43" s="168" t="s">
        <v>99</v>
      </c>
      <c r="C43" s="40">
        <f t="shared" ref="C43:U43" si="28">C44+C57+C63</f>
        <v>55943</v>
      </c>
      <c r="D43" s="40">
        <f t="shared" si="28"/>
        <v>50855</v>
      </c>
      <c r="E43" s="40">
        <f t="shared" si="28"/>
        <v>5088</v>
      </c>
      <c r="F43" s="40">
        <f t="shared" si="28"/>
        <v>3088</v>
      </c>
      <c r="G43" s="40">
        <f t="shared" si="28"/>
        <v>2000</v>
      </c>
      <c r="H43" s="40">
        <f t="shared" si="28"/>
        <v>24102</v>
      </c>
      <c r="I43" s="40">
        <f t="shared" si="28"/>
        <v>21911</v>
      </c>
      <c r="J43" s="40">
        <f t="shared" si="28"/>
        <v>2191</v>
      </c>
      <c r="K43" s="40">
        <f t="shared" si="28"/>
        <v>1054</v>
      </c>
      <c r="L43" s="40">
        <f t="shared" si="28"/>
        <v>1137</v>
      </c>
      <c r="M43" s="40">
        <f t="shared" si="28"/>
        <v>21561</v>
      </c>
      <c r="N43" s="40">
        <f t="shared" si="28"/>
        <v>19600</v>
      </c>
      <c r="O43" s="40">
        <f t="shared" si="28"/>
        <v>1961</v>
      </c>
      <c r="P43" s="40">
        <f t="shared" si="28"/>
        <v>1209</v>
      </c>
      <c r="Q43" s="40">
        <f t="shared" si="28"/>
        <v>752</v>
      </c>
      <c r="R43" s="40">
        <f t="shared" si="28"/>
        <v>10280</v>
      </c>
      <c r="S43" s="40">
        <f t="shared" si="28"/>
        <v>9344</v>
      </c>
      <c r="T43" s="40">
        <f t="shared" si="28"/>
        <v>936</v>
      </c>
      <c r="U43" s="40">
        <f t="shared" si="28"/>
        <v>825</v>
      </c>
      <c r="V43" s="40">
        <f>V44+V57+V63</f>
        <v>111</v>
      </c>
      <c r="W43" s="156">
        <f>X43+Y43</f>
        <v>17756</v>
      </c>
      <c r="X43" s="156">
        <f t="shared" ref="X43:Y45" si="29">AA43+AD43</f>
        <v>17028</v>
      </c>
      <c r="Y43" s="156">
        <f t="shared" si="29"/>
        <v>728</v>
      </c>
      <c r="Z43" s="156">
        <f t="shared" ref="Z43:AH43" si="30">Z44+Z57+Z63</f>
        <v>16787</v>
      </c>
      <c r="AA43" s="177">
        <f t="shared" si="30"/>
        <v>16132</v>
      </c>
      <c r="AB43" s="156">
        <f t="shared" si="30"/>
        <v>655</v>
      </c>
      <c r="AC43" s="156">
        <f t="shared" si="30"/>
        <v>969</v>
      </c>
      <c r="AD43" s="177">
        <f t="shared" si="30"/>
        <v>896</v>
      </c>
      <c r="AE43" s="156">
        <f t="shared" si="30"/>
        <v>73</v>
      </c>
      <c r="AF43" s="156">
        <f t="shared" si="30"/>
        <v>0</v>
      </c>
      <c r="AG43" s="177">
        <f t="shared" si="30"/>
        <v>0</v>
      </c>
      <c r="AH43" s="156">
        <f t="shared" si="30"/>
        <v>0</v>
      </c>
      <c r="AI43" s="98"/>
      <c r="AJ43" s="156"/>
      <c r="AK43" s="156"/>
      <c r="AL43" s="218">
        <f>AM43+AN43</f>
        <v>33006.5</v>
      </c>
      <c r="AM43" s="218">
        <f>AR43+AW43+BG43+BL43</f>
        <v>31094.5</v>
      </c>
      <c r="AN43" s="218">
        <f>AS43+AX43+BC43+BM43</f>
        <v>1912</v>
      </c>
      <c r="AO43" s="156">
        <f>AT43+AY43+BN43</f>
        <v>729</v>
      </c>
      <c r="AP43" s="156">
        <f>AU43+AZ43+BE43+BO43</f>
        <v>1153</v>
      </c>
      <c r="AQ43" s="219">
        <f t="shared" ref="AQ43:AZ43" si="31">AQ44+AQ57+AQ63</f>
        <v>5552.5</v>
      </c>
      <c r="AR43" s="219">
        <f t="shared" si="31"/>
        <v>4859.5</v>
      </c>
      <c r="AS43" s="219">
        <f t="shared" si="31"/>
        <v>693</v>
      </c>
      <c r="AT43" s="156">
        <f t="shared" si="31"/>
        <v>389</v>
      </c>
      <c r="AU43" s="156">
        <f t="shared" si="31"/>
        <v>300</v>
      </c>
      <c r="AV43" s="218">
        <f t="shared" si="31"/>
        <v>7826</v>
      </c>
      <c r="AW43" s="218">
        <f t="shared" si="31"/>
        <v>7114</v>
      </c>
      <c r="AX43" s="218">
        <f t="shared" si="31"/>
        <v>712</v>
      </c>
      <c r="AY43" s="156">
        <f t="shared" si="31"/>
        <v>340</v>
      </c>
      <c r="AZ43" s="156">
        <f t="shared" si="31"/>
        <v>359</v>
      </c>
      <c r="BA43" s="156">
        <f t="shared" ref="BA43" si="32">BA44+BA57+BA63</f>
        <v>51</v>
      </c>
      <c r="BB43" s="156">
        <f t="shared" ref="BB43" si="33">BB44+BB57+BB63</f>
        <v>38</v>
      </c>
      <c r="BC43" s="156">
        <f t="shared" ref="BC43" si="34">BC44+BC57+BC63</f>
        <v>13</v>
      </c>
      <c r="BD43" s="156">
        <f t="shared" ref="BD43" si="35">BD44+BD57+BD63</f>
        <v>0</v>
      </c>
      <c r="BE43" s="156">
        <f t="shared" ref="BE43" si="36">BE44+BE57+BE63</f>
        <v>0</v>
      </c>
      <c r="BF43" s="156">
        <f>BG43+BH43</f>
        <v>14179</v>
      </c>
      <c r="BG43" s="156">
        <f>BG44+BG57+BG63</f>
        <v>14179</v>
      </c>
      <c r="BH43" s="156">
        <f>BI43+BJ43</f>
        <v>0</v>
      </c>
      <c r="BI43" s="156">
        <f>BI44+BI57+BI63</f>
        <v>0</v>
      </c>
      <c r="BJ43" s="156">
        <f>BJ44+BJ57+BJ63</f>
        <v>0</v>
      </c>
      <c r="BK43" s="156">
        <f>BL43+BM43</f>
        <v>5436</v>
      </c>
      <c r="BL43" s="156">
        <f>BL44+BL57+BL63</f>
        <v>4942</v>
      </c>
      <c r="BM43" s="156">
        <f>BN43+BO43</f>
        <v>494</v>
      </c>
      <c r="BN43" s="156">
        <f>BN44+BN57+BN63</f>
        <v>0</v>
      </c>
      <c r="BO43" s="156">
        <f>BO44+BO57+BO63</f>
        <v>494</v>
      </c>
      <c r="BP43" s="156"/>
      <c r="BQ43" s="156"/>
    </row>
    <row r="44" spans="1:69" s="213" customFormat="1" ht="17.25" customHeight="1" x14ac:dyDescent="0.15">
      <c r="A44" s="177">
        <v>1</v>
      </c>
      <c r="B44" s="212" t="s">
        <v>100</v>
      </c>
      <c r="C44" s="180">
        <f>C45+C48</f>
        <v>46964</v>
      </c>
      <c r="D44" s="180">
        <f t="shared" ref="D44:V44" si="37">D45+D48</f>
        <v>42694</v>
      </c>
      <c r="E44" s="180">
        <f t="shared" si="37"/>
        <v>4270</v>
      </c>
      <c r="F44" s="180">
        <f t="shared" si="37"/>
        <v>2477</v>
      </c>
      <c r="G44" s="180">
        <f t="shared" si="37"/>
        <v>1793</v>
      </c>
      <c r="H44" s="180">
        <f t="shared" si="37"/>
        <v>23075</v>
      </c>
      <c r="I44" s="180">
        <f t="shared" si="37"/>
        <v>20977</v>
      </c>
      <c r="J44" s="180">
        <f t="shared" si="37"/>
        <v>2098</v>
      </c>
      <c r="K44" s="180">
        <f t="shared" si="37"/>
        <v>982</v>
      </c>
      <c r="L44" s="180">
        <f t="shared" si="37"/>
        <v>1116</v>
      </c>
      <c r="M44" s="180">
        <f t="shared" si="37"/>
        <v>17949</v>
      </c>
      <c r="N44" s="180">
        <f t="shared" si="37"/>
        <v>16317</v>
      </c>
      <c r="O44" s="180">
        <f t="shared" si="37"/>
        <v>1632</v>
      </c>
      <c r="P44" s="180">
        <f t="shared" si="37"/>
        <v>955</v>
      </c>
      <c r="Q44" s="180">
        <f t="shared" si="37"/>
        <v>677</v>
      </c>
      <c r="R44" s="180">
        <f t="shared" si="37"/>
        <v>5940</v>
      </c>
      <c r="S44" s="180">
        <f t="shared" si="37"/>
        <v>5400</v>
      </c>
      <c r="T44" s="180">
        <f t="shared" si="37"/>
        <v>540</v>
      </c>
      <c r="U44" s="180">
        <f t="shared" si="37"/>
        <v>540</v>
      </c>
      <c r="V44" s="180">
        <f t="shared" si="37"/>
        <v>0</v>
      </c>
      <c r="W44" s="177">
        <f>X44+Y44</f>
        <v>17756</v>
      </c>
      <c r="X44" s="177">
        <f t="shared" si="29"/>
        <v>17028</v>
      </c>
      <c r="Y44" s="177">
        <f t="shared" si="29"/>
        <v>728</v>
      </c>
      <c r="Z44" s="177">
        <f>Z45+Z48</f>
        <v>16787</v>
      </c>
      <c r="AA44" s="177">
        <f t="shared" ref="AA44:AH44" si="38">AA45+AA48</f>
        <v>16132</v>
      </c>
      <c r="AB44" s="177">
        <f t="shared" si="38"/>
        <v>655</v>
      </c>
      <c r="AC44" s="177">
        <f t="shared" si="38"/>
        <v>969</v>
      </c>
      <c r="AD44" s="177">
        <f t="shared" si="38"/>
        <v>896</v>
      </c>
      <c r="AE44" s="177">
        <f t="shared" si="38"/>
        <v>73</v>
      </c>
      <c r="AF44" s="177">
        <f t="shared" si="38"/>
        <v>0</v>
      </c>
      <c r="AG44" s="177">
        <f t="shared" si="38"/>
        <v>0</v>
      </c>
      <c r="AH44" s="177">
        <f t="shared" si="38"/>
        <v>0</v>
      </c>
      <c r="AI44" s="179"/>
      <c r="AJ44" s="177"/>
      <c r="AK44" s="177"/>
      <c r="AL44" s="219">
        <f>AM44+AN44</f>
        <v>18634.5</v>
      </c>
      <c r="AM44" s="219">
        <f>AR44+AW44+BB44+BL44</f>
        <v>16752.5</v>
      </c>
      <c r="AN44" s="219">
        <f t="shared" ref="AN44:AN56" si="39">AS44+AX44+BC44+BM44</f>
        <v>1882</v>
      </c>
      <c r="AO44" s="177">
        <f t="shared" ref="AO44:AO56" si="40">AT44+AY44+BN44</f>
        <v>729</v>
      </c>
      <c r="AP44" s="177">
        <f t="shared" ref="AP44:AP56" si="41">AU44+AZ44+BE44+BO44</f>
        <v>1153</v>
      </c>
      <c r="AQ44" s="219">
        <f>AQ45+AQ48</f>
        <v>5511.5</v>
      </c>
      <c r="AR44" s="219">
        <f t="shared" ref="AR44" si="42">AR45+AR48</f>
        <v>4822.5</v>
      </c>
      <c r="AS44" s="219">
        <f t="shared" ref="AS44:AU44" si="43">AS45+AS48</f>
        <v>689</v>
      </c>
      <c r="AT44" s="177">
        <f>AT45+AT48</f>
        <v>389</v>
      </c>
      <c r="AU44" s="177">
        <f t="shared" si="43"/>
        <v>300</v>
      </c>
      <c r="AV44" s="219">
        <f>AV45+AV48</f>
        <v>7687</v>
      </c>
      <c r="AW44" s="219">
        <f t="shared" ref="AW44" si="44">AW45+AW48</f>
        <v>6988</v>
      </c>
      <c r="AX44" s="219">
        <f t="shared" ref="AX44" si="45">AX45+AX48</f>
        <v>699</v>
      </c>
      <c r="AY44" s="177">
        <f t="shared" ref="AY44" si="46">AY45+AY48</f>
        <v>340</v>
      </c>
      <c r="AZ44" s="177">
        <f t="shared" ref="AZ44" si="47">AZ45+AZ48</f>
        <v>359</v>
      </c>
      <c r="BA44" s="177">
        <f>BA45+BA48</f>
        <v>0</v>
      </c>
      <c r="BB44" s="177">
        <f t="shared" ref="BB44:BE44" si="48">BB45+BB48</f>
        <v>0</v>
      </c>
      <c r="BC44" s="177">
        <f t="shared" si="48"/>
        <v>0</v>
      </c>
      <c r="BD44" s="177">
        <f t="shared" si="48"/>
        <v>0</v>
      </c>
      <c r="BE44" s="177">
        <f t="shared" si="48"/>
        <v>0</v>
      </c>
      <c r="BF44" s="177">
        <f>BF45+BF48</f>
        <v>0</v>
      </c>
      <c r="BG44" s="177">
        <v>14179</v>
      </c>
      <c r="BH44" s="177">
        <f>BI44+BJ44</f>
        <v>0</v>
      </c>
      <c r="BI44" s="177">
        <f t="shared" ref="BI44" si="49">BI45+BI48</f>
        <v>0</v>
      </c>
      <c r="BJ44" s="177">
        <f t="shared" ref="BJ44" si="50">BJ45+BJ48</f>
        <v>0</v>
      </c>
      <c r="BK44" s="177">
        <f>BK45+BK48</f>
        <v>5436</v>
      </c>
      <c r="BL44" s="177">
        <f t="shared" ref="BL44" si="51">BL45+BL48</f>
        <v>4942</v>
      </c>
      <c r="BM44" s="177">
        <f>BN44+BO44</f>
        <v>494</v>
      </c>
      <c r="BN44" s="177">
        <f t="shared" ref="BN44" si="52">BN45+BN48</f>
        <v>0</v>
      </c>
      <c r="BO44" s="177">
        <f t="shared" ref="BO44" si="53">BO45+BO48</f>
        <v>494</v>
      </c>
      <c r="BP44" s="177"/>
      <c r="BQ44" s="177"/>
    </row>
    <row r="45" spans="1:69" s="44" customFormat="1" ht="12" customHeight="1" x14ac:dyDescent="0.15">
      <c r="A45" s="167" t="s">
        <v>76</v>
      </c>
      <c r="B45" s="168" t="str">
        <f>B32</f>
        <v>Các Sở, ban, ngành</v>
      </c>
      <c r="C45" s="40">
        <f>C46+C47</f>
        <v>17820</v>
      </c>
      <c r="D45" s="40">
        <f t="shared" ref="D45:U45" si="54">D46+D47</f>
        <v>16200</v>
      </c>
      <c r="E45" s="40">
        <f t="shared" si="54"/>
        <v>1620</v>
      </c>
      <c r="F45" s="40">
        <f t="shared" si="54"/>
        <v>1620</v>
      </c>
      <c r="G45" s="40">
        <f t="shared" si="54"/>
        <v>0</v>
      </c>
      <c r="H45" s="40">
        <f t="shared" si="54"/>
        <v>5940</v>
      </c>
      <c r="I45" s="40">
        <f t="shared" si="54"/>
        <v>5400</v>
      </c>
      <c r="J45" s="40">
        <f t="shared" si="54"/>
        <v>540</v>
      </c>
      <c r="K45" s="40">
        <f t="shared" si="54"/>
        <v>540</v>
      </c>
      <c r="L45" s="40">
        <f t="shared" si="54"/>
        <v>0</v>
      </c>
      <c r="M45" s="40">
        <f t="shared" si="54"/>
        <v>5940</v>
      </c>
      <c r="N45" s="40">
        <f t="shared" si="54"/>
        <v>5400</v>
      </c>
      <c r="O45" s="40">
        <f t="shared" si="54"/>
        <v>540</v>
      </c>
      <c r="P45" s="40">
        <f t="shared" si="54"/>
        <v>540</v>
      </c>
      <c r="Q45" s="40">
        <f t="shared" si="54"/>
        <v>0</v>
      </c>
      <c r="R45" s="40">
        <f t="shared" si="54"/>
        <v>5940</v>
      </c>
      <c r="S45" s="40">
        <f t="shared" si="54"/>
        <v>5400</v>
      </c>
      <c r="T45" s="40">
        <f t="shared" si="54"/>
        <v>540</v>
      </c>
      <c r="U45" s="40">
        <f t="shared" si="54"/>
        <v>540</v>
      </c>
      <c r="V45" s="40">
        <f>V46+V47</f>
        <v>0</v>
      </c>
      <c r="W45" s="156">
        <f>X45+Y45</f>
        <v>5400</v>
      </c>
      <c r="X45" s="156">
        <f t="shared" si="29"/>
        <v>5400</v>
      </c>
      <c r="Y45" s="156">
        <f t="shared" si="29"/>
        <v>0</v>
      </c>
      <c r="Z45" s="156">
        <f>Z46+Z47</f>
        <v>5400</v>
      </c>
      <c r="AA45" s="177">
        <f t="shared" ref="AA45:AH45" si="55">AA46+AA47</f>
        <v>5400</v>
      </c>
      <c r="AB45" s="156">
        <f t="shared" si="55"/>
        <v>0</v>
      </c>
      <c r="AC45" s="156">
        <f t="shared" si="55"/>
        <v>0</v>
      </c>
      <c r="AD45" s="177">
        <f t="shared" si="55"/>
        <v>0</v>
      </c>
      <c r="AE45" s="156">
        <f t="shared" si="55"/>
        <v>0</v>
      </c>
      <c r="AF45" s="156">
        <f t="shared" si="55"/>
        <v>0</v>
      </c>
      <c r="AG45" s="177">
        <f t="shared" si="55"/>
        <v>0</v>
      </c>
      <c r="AH45" s="156">
        <f t="shared" si="55"/>
        <v>0</v>
      </c>
      <c r="AI45" s="98"/>
      <c r="AJ45" s="156"/>
      <c r="AK45" s="156"/>
      <c r="AL45" s="218">
        <f t="shared" ref="AL45:AL55" si="56">AM45+AN45</f>
        <v>0</v>
      </c>
      <c r="AM45" s="218">
        <f t="shared" ref="AM45:AM54" si="57">AR45+AW45+BB45+BL45</f>
        <v>0</v>
      </c>
      <c r="AN45" s="218">
        <f t="shared" si="39"/>
        <v>0</v>
      </c>
      <c r="AO45" s="156">
        <f t="shared" si="40"/>
        <v>0</v>
      </c>
      <c r="AP45" s="156">
        <f t="shared" si="41"/>
        <v>0</v>
      </c>
      <c r="AQ45" s="219">
        <f>AQ46+AQ47</f>
        <v>0</v>
      </c>
      <c r="AR45" s="219">
        <f t="shared" ref="AR45" si="58">AR46+AR47</f>
        <v>0</v>
      </c>
      <c r="AS45" s="219">
        <f t="shared" ref="AS45" si="59">AS46+AS47</f>
        <v>0</v>
      </c>
      <c r="AT45" s="156"/>
      <c r="AU45" s="156"/>
      <c r="AV45" s="217"/>
      <c r="AW45" s="217"/>
      <c r="AX45" s="217"/>
      <c r="AY45" s="156"/>
      <c r="AZ45" s="156"/>
      <c r="BA45" s="156"/>
      <c r="BB45" s="156"/>
      <c r="BC45" s="156"/>
      <c r="BD45" s="156"/>
      <c r="BE45" s="156"/>
      <c r="BF45" s="156"/>
      <c r="BG45" s="156"/>
      <c r="BH45" s="156"/>
      <c r="BI45" s="156"/>
      <c r="BJ45" s="156"/>
      <c r="BK45" s="156"/>
      <c r="BL45" s="156"/>
      <c r="BM45" s="156"/>
      <c r="BN45" s="156"/>
      <c r="BO45" s="156"/>
      <c r="BP45" s="156"/>
      <c r="BQ45" s="156"/>
    </row>
    <row r="46" spans="1:69" s="44" customFormat="1" ht="12" customHeight="1" x14ac:dyDescent="0.15">
      <c r="A46" s="85" t="s">
        <v>101</v>
      </c>
      <c r="B46" s="172" t="s">
        <v>111</v>
      </c>
      <c r="C46" s="40">
        <f t="shared" si="7"/>
        <v>0</v>
      </c>
      <c r="D46" s="40">
        <f t="shared" si="8"/>
        <v>0</v>
      </c>
      <c r="E46" s="40">
        <f t="shared" si="9"/>
        <v>0</v>
      </c>
      <c r="F46" s="40">
        <f t="shared" si="10"/>
        <v>0</v>
      </c>
      <c r="G46" s="40">
        <f t="shared" si="10"/>
        <v>0</v>
      </c>
      <c r="H46" s="156">
        <f t="shared" si="11"/>
        <v>0</v>
      </c>
      <c r="I46" s="156"/>
      <c r="J46" s="156">
        <f t="shared" si="12"/>
        <v>0</v>
      </c>
      <c r="K46" s="89"/>
      <c r="L46" s="89">
        <v>0</v>
      </c>
      <c r="M46" s="84">
        <f t="shared" si="13"/>
        <v>0</v>
      </c>
      <c r="N46" s="156"/>
      <c r="O46" s="84">
        <f t="shared" si="14"/>
        <v>0</v>
      </c>
      <c r="P46" s="156"/>
      <c r="Q46" s="156"/>
      <c r="R46" s="156">
        <f t="shared" si="15"/>
        <v>0</v>
      </c>
      <c r="S46" s="156"/>
      <c r="T46" s="88">
        <f t="shared" si="16"/>
        <v>0</v>
      </c>
      <c r="U46" s="156"/>
      <c r="V46" s="156"/>
      <c r="W46" s="156"/>
      <c r="X46" s="156">
        <f t="shared" ref="X46:X47" si="60">AA46+AD46</f>
        <v>0</v>
      </c>
      <c r="Y46" s="156">
        <f t="shared" ref="Y46:Y47" si="61">AB46+AE46</f>
        <v>0</v>
      </c>
      <c r="Z46" s="156"/>
      <c r="AA46" s="177"/>
      <c r="AB46" s="156"/>
      <c r="AC46" s="156"/>
      <c r="AD46" s="177"/>
      <c r="AE46" s="156"/>
      <c r="AF46" s="156"/>
      <c r="AG46" s="177"/>
      <c r="AH46" s="156"/>
      <c r="AI46" s="98"/>
      <c r="AJ46" s="156"/>
      <c r="AK46" s="156"/>
      <c r="AL46" s="218">
        <f t="shared" si="56"/>
        <v>0</v>
      </c>
      <c r="AM46" s="218">
        <f t="shared" si="57"/>
        <v>0</v>
      </c>
      <c r="AN46" s="218">
        <f t="shared" si="39"/>
        <v>0</v>
      </c>
      <c r="AO46" s="156">
        <f t="shared" si="40"/>
        <v>0</v>
      </c>
      <c r="AP46" s="156">
        <f t="shared" si="41"/>
        <v>0</v>
      </c>
      <c r="AQ46" s="72"/>
      <c r="AR46" s="72"/>
      <c r="AS46" s="72"/>
      <c r="AT46" s="156"/>
      <c r="AU46" s="156"/>
      <c r="AV46" s="217"/>
      <c r="AW46" s="217"/>
      <c r="AX46" s="217"/>
      <c r="AY46" s="156"/>
      <c r="AZ46" s="156"/>
      <c r="BA46" s="156"/>
      <c r="BB46" s="156"/>
      <c r="BC46" s="156"/>
      <c r="BD46" s="156"/>
      <c r="BE46" s="156"/>
      <c r="BF46" s="156"/>
      <c r="BG46" s="156"/>
      <c r="BH46" s="156"/>
      <c r="BI46" s="156"/>
      <c r="BJ46" s="156"/>
      <c r="BK46" s="156"/>
      <c r="BL46" s="156"/>
      <c r="BM46" s="156"/>
      <c r="BN46" s="156"/>
      <c r="BO46" s="156"/>
      <c r="BP46" s="156"/>
      <c r="BQ46" s="156"/>
    </row>
    <row r="47" spans="1:69" s="44" customFormat="1" ht="12" customHeight="1" x14ac:dyDescent="0.15">
      <c r="A47" s="85" t="s">
        <v>104</v>
      </c>
      <c r="B47" s="172" t="s">
        <v>102</v>
      </c>
      <c r="C47" s="158">
        <f t="shared" si="7"/>
        <v>17820</v>
      </c>
      <c r="D47" s="158">
        <f t="shared" si="8"/>
        <v>16200</v>
      </c>
      <c r="E47" s="158">
        <f t="shared" si="9"/>
        <v>1620</v>
      </c>
      <c r="F47" s="158">
        <f t="shared" si="10"/>
        <v>1620</v>
      </c>
      <c r="G47" s="158">
        <f t="shared" si="10"/>
        <v>0</v>
      </c>
      <c r="H47" s="84">
        <f t="shared" si="11"/>
        <v>5940</v>
      </c>
      <c r="I47" s="84">
        <v>5400</v>
      </c>
      <c r="J47" s="84">
        <f t="shared" si="12"/>
        <v>540</v>
      </c>
      <c r="K47" s="89">
        <v>540</v>
      </c>
      <c r="L47" s="89">
        <v>0</v>
      </c>
      <c r="M47" s="84">
        <f t="shared" si="13"/>
        <v>5940</v>
      </c>
      <c r="N47" s="84">
        <v>5400</v>
      </c>
      <c r="O47" s="84">
        <f t="shared" si="14"/>
        <v>540</v>
      </c>
      <c r="P47" s="84">
        <v>540</v>
      </c>
      <c r="Q47" s="84"/>
      <c r="R47" s="84">
        <f t="shared" si="15"/>
        <v>5940</v>
      </c>
      <c r="S47" s="84">
        <v>5400</v>
      </c>
      <c r="T47" s="88">
        <f t="shared" si="16"/>
        <v>540</v>
      </c>
      <c r="U47" s="84">
        <v>540</v>
      </c>
      <c r="V47" s="84"/>
      <c r="W47" s="84"/>
      <c r="X47" s="156">
        <f t="shared" si="60"/>
        <v>5400</v>
      </c>
      <c r="Y47" s="156">
        <f t="shared" si="61"/>
        <v>0</v>
      </c>
      <c r="Z47" s="84">
        <f>AA47+AB47</f>
        <v>5400</v>
      </c>
      <c r="AA47" s="214">
        <v>5400</v>
      </c>
      <c r="AB47" s="84"/>
      <c r="AC47" s="84">
        <f>AD47+AE47</f>
        <v>0</v>
      </c>
      <c r="AD47" s="214"/>
      <c r="AE47" s="84"/>
      <c r="AF47" s="84"/>
      <c r="AG47" s="214"/>
      <c r="AH47" s="84"/>
      <c r="AI47" s="83"/>
      <c r="AJ47" s="84"/>
      <c r="AK47" s="84"/>
      <c r="AL47" s="218">
        <f t="shared" si="56"/>
        <v>0</v>
      </c>
      <c r="AM47" s="218">
        <f t="shared" si="57"/>
        <v>0</v>
      </c>
      <c r="AN47" s="218">
        <f t="shared" si="39"/>
        <v>0</v>
      </c>
      <c r="AO47" s="156">
        <f t="shared" si="40"/>
        <v>0</v>
      </c>
      <c r="AP47" s="156">
        <f t="shared" si="41"/>
        <v>0</v>
      </c>
      <c r="AQ47" s="219"/>
      <c r="AR47" s="219"/>
      <c r="AS47" s="219"/>
      <c r="AT47" s="156"/>
      <c r="AU47" s="156"/>
      <c r="AV47" s="68"/>
      <c r="AW47" s="68"/>
      <c r="AX47" s="68"/>
      <c r="AY47" s="87"/>
      <c r="AZ47" s="87"/>
      <c r="BA47" s="87"/>
      <c r="BB47" s="87"/>
      <c r="BC47" s="87"/>
      <c r="BD47" s="87"/>
      <c r="BE47" s="87"/>
      <c r="BF47" s="84"/>
      <c r="BG47" s="84"/>
      <c r="BH47" s="84"/>
      <c r="BI47" s="84"/>
      <c r="BJ47" s="84"/>
      <c r="BK47" s="84"/>
      <c r="BL47" s="84"/>
      <c r="BM47" s="84"/>
      <c r="BN47" s="84"/>
      <c r="BO47" s="84"/>
      <c r="BP47" s="84"/>
      <c r="BQ47" s="84"/>
    </row>
    <row r="48" spans="1:69" s="222" customFormat="1" ht="15.75" customHeight="1" x14ac:dyDescent="0.15">
      <c r="A48" s="58" t="s">
        <v>76</v>
      </c>
      <c r="B48" s="59" t="str">
        <f>B34</f>
        <v>Phân cấp cho cấp huyện</v>
      </c>
      <c r="C48" s="217">
        <f t="shared" ref="C48:V48" si="62">SUM(C49:C55)</f>
        <v>29144</v>
      </c>
      <c r="D48" s="217">
        <f t="shared" si="62"/>
        <v>26494</v>
      </c>
      <c r="E48" s="217">
        <f t="shared" si="62"/>
        <v>2650</v>
      </c>
      <c r="F48" s="217">
        <f t="shared" si="62"/>
        <v>857</v>
      </c>
      <c r="G48" s="217">
        <f t="shared" si="62"/>
        <v>1793</v>
      </c>
      <c r="H48" s="217">
        <f t="shared" si="62"/>
        <v>17135</v>
      </c>
      <c r="I48" s="217">
        <f t="shared" si="62"/>
        <v>15577</v>
      </c>
      <c r="J48" s="217">
        <f t="shared" si="62"/>
        <v>1558</v>
      </c>
      <c r="K48" s="217">
        <f t="shared" si="62"/>
        <v>442</v>
      </c>
      <c r="L48" s="217">
        <f t="shared" si="62"/>
        <v>1116</v>
      </c>
      <c r="M48" s="217">
        <f t="shared" si="62"/>
        <v>12009</v>
      </c>
      <c r="N48" s="217">
        <f t="shared" si="62"/>
        <v>10917</v>
      </c>
      <c r="O48" s="217">
        <f t="shared" si="62"/>
        <v>1092</v>
      </c>
      <c r="P48" s="217">
        <f t="shared" si="62"/>
        <v>415</v>
      </c>
      <c r="Q48" s="217">
        <f t="shared" si="62"/>
        <v>677</v>
      </c>
      <c r="R48" s="217">
        <f t="shared" si="62"/>
        <v>0</v>
      </c>
      <c r="S48" s="217">
        <f t="shared" si="62"/>
        <v>0</v>
      </c>
      <c r="T48" s="217">
        <f t="shared" si="62"/>
        <v>0</v>
      </c>
      <c r="U48" s="217">
        <f t="shared" si="62"/>
        <v>0</v>
      </c>
      <c r="V48" s="217">
        <f t="shared" si="62"/>
        <v>0</v>
      </c>
      <c r="W48" s="156">
        <f>X48+Y48</f>
        <v>12356</v>
      </c>
      <c r="X48" s="156">
        <f>AA48+AD48</f>
        <v>11628</v>
      </c>
      <c r="Y48" s="156">
        <f>AB48+AE48</f>
        <v>728</v>
      </c>
      <c r="Z48" s="218">
        <f>SUM(Z49:Z56)</f>
        <v>11387</v>
      </c>
      <c r="AA48" s="218">
        <f>SUM(AA49:AA56)</f>
        <v>10732</v>
      </c>
      <c r="AB48" s="218">
        <f>SUM(AB49:AB56)</f>
        <v>655</v>
      </c>
      <c r="AC48" s="218">
        <f t="shared" ref="AC48:AE48" si="63">SUM(AC49:AC56)</f>
        <v>969</v>
      </c>
      <c r="AD48" s="218">
        <f t="shared" si="63"/>
        <v>896</v>
      </c>
      <c r="AE48" s="218">
        <f t="shared" si="63"/>
        <v>73</v>
      </c>
      <c r="AF48" s="218"/>
      <c r="AG48" s="219"/>
      <c r="AH48" s="218"/>
      <c r="AI48" s="220"/>
      <c r="AJ48" s="218"/>
      <c r="AK48" s="218"/>
      <c r="AL48" s="218">
        <f>AM48+AN48</f>
        <v>18634.5</v>
      </c>
      <c r="AM48" s="218">
        <f>AR48+AW48+BG48+BL48</f>
        <v>16752.5</v>
      </c>
      <c r="AN48" s="218">
        <f t="shared" si="39"/>
        <v>1882</v>
      </c>
      <c r="AO48" s="218">
        <f>AT48+AY48+BN48</f>
        <v>729</v>
      </c>
      <c r="AP48" s="218">
        <f>AU48+AZ48+BE48+BO48</f>
        <v>1153</v>
      </c>
      <c r="AQ48" s="64">
        <f>SUM(AQ49:AQ56)</f>
        <v>5511.5</v>
      </c>
      <c r="AR48" s="64">
        <f>SUM(AR49:AR56)</f>
        <v>4822.5</v>
      </c>
      <c r="AS48" s="64">
        <f t="shared" ref="AS48:BO48" si="64">SUM(AS49:AS56)</f>
        <v>689</v>
      </c>
      <c r="AT48" s="221">
        <f t="shared" si="64"/>
        <v>389</v>
      </c>
      <c r="AU48" s="221">
        <f t="shared" si="64"/>
        <v>300</v>
      </c>
      <c r="AV48" s="221">
        <f t="shared" si="64"/>
        <v>7687</v>
      </c>
      <c r="AW48" s="221">
        <f t="shared" si="64"/>
        <v>6988</v>
      </c>
      <c r="AX48" s="221">
        <f t="shared" si="64"/>
        <v>699</v>
      </c>
      <c r="AY48" s="221">
        <f t="shared" si="64"/>
        <v>340</v>
      </c>
      <c r="AZ48" s="221">
        <f t="shared" si="64"/>
        <v>359</v>
      </c>
      <c r="BA48" s="221"/>
      <c r="BB48" s="221"/>
      <c r="BC48" s="221"/>
      <c r="BD48" s="221"/>
      <c r="BE48" s="221"/>
      <c r="BF48" s="221">
        <f>BG48+BH48</f>
        <v>0</v>
      </c>
      <c r="BG48" s="221">
        <f t="shared" ref="BG48" si="65">SUM(BG49:BG56)</f>
        <v>0</v>
      </c>
      <c r="BH48" s="221">
        <f>BI48+BJ48</f>
        <v>0</v>
      </c>
      <c r="BI48" s="221">
        <f t="shared" ref="BI48" si="66">SUM(BI49:BI56)</f>
        <v>0</v>
      </c>
      <c r="BJ48" s="221">
        <f t="shared" ref="BJ48" si="67">SUM(BJ49:BJ56)</f>
        <v>0</v>
      </c>
      <c r="BK48" s="221">
        <f>BL48+BM48</f>
        <v>5436</v>
      </c>
      <c r="BL48" s="221">
        <f t="shared" si="64"/>
        <v>4942</v>
      </c>
      <c r="BM48" s="221">
        <f>BN48+BO48</f>
        <v>494</v>
      </c>
      <c r="BN48" s="221">
        <f t="shared" si="64"/>
        <v>0</v>
      </c>
      <c r="BO48" s="221">
        <f t="shared" si="64"/>
        <v>494</v>
      </c>
      <c r="BP48" s="218"/>
      <c r="BQ48" s="218"/>
    </row>
    <row r="49" spans="1:69" s="195" customFormat="1" ht="12" customHeight="1" x14ac:dyDescent="0.15">
      <c r="A49" s="85" t="s">
        <v>101</v>
      </c>
      <c r="B49" s="174" t="s">
        <v>103</v>
      </c>
      <c r="C49" s="193">
        <f t="shared" si="7"/>
        <v>5010</v>
      </c>
      <c r="D49" s="193">
        <f t="shared" si="8"/>
        <v>4555</v>
      </c>
      <c r="E49" s="193">
        <f t="shared" si="9"/>
        <v>455</v>
      </c>
      <c r="F49" s="193">
        <f t="shared" si="10"/>
        <v>137</v>
      </c>
      <c r="G49" s="193">
        <f t="shared" si="10"/>
        <v>318</v>
      </c>
      <c r="H49" s="87">
        <f t="shared" si="11"/>
        <v>2239</v>
      </c>
      <c r="I49" s="87">
        <v>2036</v>
      </c>
      <c r="J49" s="87">
        <f t="shared" si="12"/>
        <v>203</v>
      </c>
      <c r="K49" s="88">
        <v>61</v>
      </c>
      <c r="L49" s="88">
        <v>142</v>
      </c>
      <c r="M49" s="87">
        <f t="shared" si="13"/>
        <v>2771</v>
      </c>
      <c r="N49" s="87">
        <v>2519</v>
      </c>
      <c r="O49" s="87">
        <f t="shared" si="14"/>
        <v>252</v>
      </c>
      <c r="P49" s="87">
        <v>76</v>
      </c>
      <c r="Q49" s="87">
        <v>176</v>
      </c>
      <c r="R49" s="87">
        <f t="shared" si="15"/>
        <v>0</v>
      </c>
      <c r="S49" s="87"/>
      <c r="T49" s="88">
        <f t="shared" si="16"/>
        <v>0</v>
      </c>
      <c r="U49" s="87"/>
      <c r="V49" s="87"/>
      <c r="W49" s="87"/>
      <c r="X49" s="156">
        <f t="shared" ref="X49:X56" si="68">AA49+AD49</f>
        <v>2036</v>
      </c>
      <c r="Y49" s="156">
        <f t="shared" ref="Y49:Y56" si="69">AB49+AE49</f>
        <v>17</v>
      </c>
      <c r="Z49" s="87">
        <f t="shared" ref="Z49:Z54" si="70">AA49+AB49</f>
        <v>2053</v>
      </c>
      <c r="AA49" s="214">
        <v>2036</v>
      </c>
      <c r="AB49" s="87">
        <v>17</v>
      </c>
      <c r="AC49" s="87">
        <f t="shared" ref="AC49:AC55" si="71">AD49+AE49</f>
        <v>0</v>
      </c>
      <c r="AD49" s="214"/>
      <c r="AE49" s="87"/>
      <c r="AF49" s="87"/>
      <c r="AG49" s="214"/>
      <c r="AH49" s="87"/>
      <c r="AI49" s="194"/>
      <c r="AJ49" s="87"/>
      <c r="AK49" s="87"/>
      <c r="AL49" s="218">
        <f>AM49+AN49</f>
        <v>2946</v>
      </c>
      <c r="AM49" s="218">
        <f t="shared" si="57"/>
        <v>2521</v>
      </c>
      <c r="AN49" s="218">
        <f t="shared" si="39"/>
        <v>425</v>
      </c>
      <c r="AO49" s="156">
        <f t="shared" si="40"/>
        <v>137</v>
      </c>
      <c r="AP49" s="156">
        <f t="shared" si="41"/>
        <v>288</v>
      </c>
      <c r="AQ49" s="64">
        <f>AR49+AS49</f>
        <v>175</v>
      </c>
      <c r="AR49" s="64">
        <v>2</v>
      </c>
      <c r="AS49" s="64">
        <f>AT49+AU49</f>
        <v>173</v>
      </c>
      <c r="AT49" s="87">
        <v>61</v>
      </c>
      <c r="AU49" s="87">
        <v>112</v>
      </c>
      <c r="AV49" s="68">
        <f>AW49+AX49</f>
        <v>2771</v>
      </c>
      <c r="AW49" s="62">
        <v>2519</v>
      </c>
      <c r="AX49" s="62">
        <f>AY49+AZ49</f>
        <v>252</v>
      </c>
      <c r="AY49" s="86">
        <v>76</v>
      </c>
      <c r="AZ49" s="86">
        <v>176</v>
      </c>
      <c r="BA49" s="86"/>
      <c r="BB49" s="86"/>
      <c r="BC49" s="86"/>
      <c r="BD49" s="86"/>
      <c r="BE49" s="86"/>
      <c r="BF49" s="84">
        <f t="shared" ref="BF49:BF55" si="72">BG49+BH49</f>
        <v>0</v>
      </c>
      <c r="BG49" s="87"/>
      <c r="BH49" s="84">
        <f t="shared" ref="BH49:BH55" si="73">BI49+BJ49</f>
        <v>0</v>
      </c>
      <c r="BI49" s="87"/>
      <c r="BJ49" s="87"/>
      <c r="BK49" s="84">
        <f t="shared" ref="BK49:BK55" si="74">BL49+BM49</f>
        <v>0</v>
      </c>
      <c r="BL49" s="87"/>
      <c r="BM49" s="84">
        <f t="shared" ref="BM49:BM55" si="75">BN49+BO49</f>
        <v>0</v>
      </c>
      <c r="BN49" s="87"/>
      <c r="BO49" s="87"/>
      <c r="BP49" s="87"/>
      <c r="BQ49" s="87"/>
    </row>
    <row r="50" spans="1:69" s="44" customFormat="1" ht="12" customHeight="1" x14ac:dyDescent="0.15">
      <c r="A50" s="85" t="s">
        <v>104</v>
      </c>
      <c r="B50" s="86" t="s">
        <v>79</v>
      </c>
      <c r="C50" s="158">
        <f t="shared" si="7"/>
        <v>2918</v>
      </c>
      <c r="D50" s="158">
        <f t="shared" si="8"/>
        <v>2652</v>
      </c>
      <c r="E50" s="158">
        <f t="shared" si="9"/>
        <v>266</v>
      </c>
      <c r="F50" s="158">
        <f t="shared" si="10"/>
        <v>0</v>
      </c>
      <c r="G50" s="158">
        <f t="shared" si="10"/>
        <v>266</v>
      </c>
      <c r="H50" s="84">
        <f t="shared" si="11"/>
        <v>2142</v>
      </c>
      <c r="I50" s="84">
        <v>1947</v>
      </c>
      <c r="J50" s="84">
        <f t="shared" si="12"/>
        <v>195</v>
      </c>
      <c r="K50" s="89"/>
      <c r="L50" s="89">
        <v>195</v>
      </c>
      <c r="M50" s="84">
        <f t="shared" si="13"/>
        <v>776</v>
      </c>
      <c r="N50" s="84">
        <v>705</v>
      </c>
      <c r="O50" s="84">
        <f t="shared" si="14"/>
        <v>71</v>
      </c>
      <c r="P50" s="84"/>
      <c r="Q50" s="84">
        <v>71</v>
      </c>
      <c r="R50" s="84">
        <f t="shared" si="15"/>
        <v>0</v>
      </c>
      <c r="S50" s="84"/>
      <c r="T50" s="88">
        <f t="shared" si="16"/>
        <v>0</v>
      </c>
      <c r="U50" s="84"/>
      <c r="V50" s="84"/>
      <c r="W50" s="84"/>
      <c r="X50" s="156">
        <f t="shared" si="68"/>
        <v>1818</v>
      </c>
      <c r="Y50" s="156">
        <f t="shared" si="69"/>
        <v>148</v>
      </c>
      <c r="Z50" s="84">
        <f t="shared" si="70"/>
        <v>1966</v>
      </c>
      <c r="AA50" s="214">
        <v>1818</v>
      </c>
      <c r="AB50" s="84">
        <v>148</v>
      </c>
      <c r="AC50" s="84">
        <f t="shared" si="71"/>
        <v>0</v>
      </c>
      <c r="AD50" s="214"/>
      <c r="AE50" s="84"/>
      <c r="AF50" s="84"/>
      <c r="AG50" s="214"/>
      <c r="AH50" s="84"/>
      <c r="AI50" s="83"/>
      <c r="AJ50" s="84"/>
      <c r="AK50" s="84"/>
      <c r="AL50" s="218">
        <f>AM50+AN50</f>
        <v>952.5</v>
      </c>
      <c r="AM50" s="218">
        <f t="shared" si="57"/>
        <v>834.5</v>
      </c>
      <c r="AN50" s="218">
        <f t="shared" si="39"/>
        <v>118</v>
      </c>
      <c r="AO50" s="156">
        <f t="shared" si="40"/>
        <v>0</v>
      </c>
      <c r="AP50" s="156">
        <f t="shared" si="41"/>
        <v>118</v>
      </c>
      <c r="AQ50" s="64">
        <f>AR50+AS50</f>
        <v>176.5</v>
      </c>
      <c r="AR50" s="64">
        <v>129.5</v>
      </c>
      <c r="AS50" s="64">
        <f>AT50+AU50</f>
        <v>47</v>
      </c>
      <c r="AT50" s="84"/>
      <c r="AU50" s="84">
        <v>47</v>
      </c>
      <c r="AV50" s="68">
        <f>AW50+AX50</f>
        <v>776</v>
      </c>
      <c r="AW50" s="68">
        <v>705</v>
      </c>
      <c r="AX50" s="68">
        <f>AY50+AZ50</f>
        <v>71</v>
      </c>
      <c r="AY50" s="87">
        <v>0</v>
      </c>
      <c r="AZ50" s="87">
        <v>71</v>
      </c>
      <c r="BA50" s="87"/>
      <c r="BB50" s="87"/>
      <c r="BC50" s="87"/>
      <c r="BD50" s="87"/>
      <c r="BE50" s="87"/>
      <c r="BF50" s="84">
        <f t="shared" si="72"/>
        <v>0</v>
      </c>
      <c r="BG50" s="84"/>
      <c r="BH50" s="84">
        <f t="shared" si="73"/>
        <v>0</v>
      </c>
      <c r="BI50" s="84"/>
      <c r="BJ50" s="84"/>
      <c r="BK50" s="84">
        <f t="shared" si="74"/>
        <v>0</v>
      </c>
      <c r="BL50" s="84"/>
      <c r="BM50" s="84">
        <f t="shared" si="75"/>
        <v>0</v>
      </c>
      <c r="BN50" s="84"/>
      <c r="BO50" s="84"/>
      <c r="BP50" s="84"/>
      <c r="BQ50" s="84"/>
    </row>
    <row r="51" spans="1:69" s="44" customFormat="1" ht="12" customHeight="1" x14ac:dyDescent="0.15">
      <c r="A51" s="85" t="s">
        <v>105</v>
      </c>
      <c r="B51" s="86" t="s">
        <v>80</v>
      </c>
      <c r="C51" s="158">
        <f t="shared" si="7"/>
        <v>3590</v>
      </c>
      <c r="D51" s="158">
        <f t="shared" si="8"/>
        <v>3263</v>
      </c>
      <c r="E51" s="158">
        <f t="shared" si="9"/>
        <v>327</v>
      </c>
      <c r="F51" s="158">
        <f t="shared" si="10"/>
        <v>0</v>
      </c>
      <c r="G51" s="158">
        <f t="shared" si="10"/>
        <v>327</v>
      </c>
      <c r="H51" s="84">
        <f t="shared" si="11"/>
        <v>2823</v>
      </c>
      <c r="I51" s="84">
        <v>2566</v>
      </c>
      <c r="J51" s="84">
        <f t="shared" si="12"/>
        <v>257</v>
      </c>
      <c r="K51" s="89"/>
      <c r="L51" s="89">
        <v>257</v>
      </c>
      <c r="M51" s="84">
        <f t="shared" si="13"/>
        <v>767</v>
      </c>
      <c r="N51" s="84">
        <v>697</v>
      </c>
      <c r="O51" s="84">
        <f t="shared" si="14"/>
        <v>70</v>
      </c>
      <c r="P51" s="84"/>
      <c r="Q51" s="84">
        <v>70</v>
      </c>
      <c r="R51" s="84">
        <f t="shared" si="15"/>
        <v>0</v>
      </c>
      <c r="S51" s="84"/>
      <c r="T51" s="88">
        <f t="shared" si="16"/>
        <v>0</v>
      </c>
      <c r="U51" s="84"/>
      <c r="V51" s="84"/>
      <c r="W51" s="84"/>
      <c r="X51" s="156">
        <f t="shared" si="68"/>
        <v>2541</v>
      </c>
      <c r="Y51" s="156">
        <f t="shared" si="69"/>
        <v>233</v>
      </c>
      <c r="Z51" s="84">
        <f t="shared" si="70"/>
        <v>2774</v>
      </c>
      <c r="AA51" s="214">
        <v>2541</v>
      </c>
      <c r="AB51" s="84">
        <v>233</v>
      </c>
      <c r="AC51" s="84">
        <f t="shared" si="71"/>
        <v>0</v>
      </c>
      <c r="AD51" s="214"/>
      <c r="AE51" s="84"/>
      <c r="AF51" s="84"/>
      <c r="AG51" s="214"/>
      <c r="AH51" s="84"/>
      <c r="AI51" s="83"/>
      <c r="AJ51" s="84"/>
      <c r="AK51" s="84"/>
      <c r="AL51" s="218">
        <f t="shared" si="56"/>
        <v>0</v>
      </c>
      <c r="AM51" s="218">
        <f t="shared" si="57"/>
        <v>0</v>
      </c>
      <c r="AN51" s="218">
        <f t="shared" si="39"/>
        <v>0</v>
      </c>
      <c r="AO51" s="156">
        <f t="shared" si="40"/>
        <v>0</v>
      </c>
      <c r="AP51" s="156">
        <f t="shared" si="41"/>
        <v>0</v>
      </c>
      <c r="AQ51" s="64"/>
      <c r="AR51" s="64"/>
      <c r="AS51" s="64"/>
      <c r="AT51" s="84"/>
      <c r="AU51" s="84"/>
      <c r="AV51" s="68"/>
      <c r="AW51" s="68"/>
      <c r="AX51" s="68"/>
      <c r="AY51" s="87"/>
      <c r="AZ51" s="87"/>
      <c r="BA51" s="87"/>
      <c r="BB51" s="87"/>
      <c r="BC51" s="87"/>
      <c r="BD51" s="87"/>
      <c r="BE51" s="87"/>
      <c r="BF51" s="84">
        <f t="shared" si="72"/>
        <v>0</v>
      </c>
      <c r="BG51" s="84"/>
      <c r="BH51" s="84">
        <f t="shared" si="73"/>
        <v>0</v>
      </c>
      <c r="BI51" s="84"/>
      <c r="BJ51" s="84"/>
      <c r="BK51" s="84">
        <f t="shared" si="74"/>
        <v>0</v>
      </c>
      <c r="BL51" s="84"/>
      <c r="BM51" s="84">
        <f t="shared" si="75"/>
        <v>0</v>
      </c>
      <c r="BN51" s="84"/>
      <c r="BO51" s="84"/>
      <c r="BP51" s="84"/>
      <c r="BQ51" s="84"/>
    </row>
    <row r="52" spans="1:69" s="44" customFormat="1" ht="12" customHeight="1" x14ac:dyDescent="0.15">
      <c r="A52" s="85" t="s">
        <v>106</v>
      </c>
      <c r="B52" s="86" t="s">
        <v>81</v>
      </c>
      <c r="C52" s="158">
        <f t="shared" si="7"/>
        <v>4704</v>
      </c>
      <c r="D52" s="158">
        <f t="shared" si="8"/>
        <v>4277</v>
      </c>
      <c r="E52" s="158">
        <f t="shared" si="9"/>
        <v>427</v>
      </c>
      <c r="F52" s="158">
        <f t="shared" si="10"/>
        <v>128</v>
      </c>
      <c r="G52" s="158">
        <f t="shared" si="10"/>
        <v>299</v>
      </c>
      <c r="H52" s="84">
        <f t="shared" si="11"/>
        <v>1947</v>
      </c>
      <c r="I52" s="84">
        <v>1770</v>
      </c>
      <c r="J52" s="84">
        <f t="shared" si="12"/>
        <v>177</v>
      </c>
      <c r="K52" s="89">
        <v>53</v>
      </c>
      <c r="L52" s="89">
        <v>124</v>
      </c>
      <c r="M52" s="84">
        <f t="shared" si="13"/>
        <v>2757</v>
      </c>
      <c r="N52" s="84">
        <v>2507</v>
      </c>
      <c r="O52" s="84">
        <f t="shared" si="14"/>
        <v>250</v>
      </c>
      <c r="P52" s="84">
        <v>75</v>
      </c>
      <c r="Q52" s="84">
        <v>175</v>
      </c>
      <c r="R52" s="84">
        <f t="shared" si="15"/>
        <v>0</v>
      </c>
      <c r="S52" s="84"/>
      <c r="T52" s="88">
        <f t="shared" si="16"/>
        <v>0</v>
      </c>
      <c r="U52" s="84"/>
      <c r="V52" s="84"/>
      <c r="W52" s="84"/>
      <c r="X52" s="156">
        <f t="shared" si="68"/>
        <v>1941</v>
      </c>
      <c r="Y52" s="156">
        <f t="shared" si="69"/>
        <v>0</v>
      </c>
      <c r="Z52" s="84">
        <f t="shared" si="70"/>
        <v>1770</v>
      </c>
      <c r="AA52" s="214">
        <v>1770</v>
      </c>
      <c r="AB52" s="84">
        <v>0</v>
      </c>
      <c r="AC52" s="84">
        <f t="shared" si="71"/>
        <v>171</v>
      </c>
      <c r="AD52" s="214">
        <v>171</v>
      </c>
      <c r="AE52" s="84"/>
      <c r="AF52" s="84"/>
      <c r="AG52" s="216"/>
      <c r="AH52" s="169"/>
      <c r="AI52" s="83"/>
      <c r="AJ52" s="84"/>
      <c r="AK52" s="84"/>
      <c r="AL52" s="218">
        <f t="shared" si="56"/>
        <v>0</v>
      </c>
      <c r="AM52" s="218">
        <f t="shared" si="57"/>
        <v>0</v>
      </c>
      <c r="AN52" s="218">
        <f t="shared" si="39"/>
        <v>0</v>
      </c>
      <c r="AO52" s="156">
        <f t="shared" si="40"/>
        <v>0</v>
      </c>
      <c r="AP52" s="156">
        <f t="shared" si="41"/>
        <v>0</v>
      </c>
      <c r="AQ52" s="64"/>
      <c r="AR52" s="64"/>
      <c r="AS52" s="64"/>
      <c r="AT52" s="84"/>
      <c r="AU52" s="84"/>
      <c r="AV52" s="68"/>
      <c r="AW52" s="68"/>
      <c r="AX52" s="68"/>
      <c r="AY52" s="87"/>
      <c r="AZ52" s="87"/>
      <c r="BA52" s="87"/>
      <c r="BB52" s="87"/>
      <c r="BC52" s="87"/>
      <c r="BD52" s="87"/>
      <c r="BE52" s="87"/>
      <c r="BF52" s="84">
        <f t="shared" si="72"/>
        <v>0</v>
      </c>
      <c r="BG52" s="84"/>
      <c r="BH52" s="84">
        <f t="shared" si="73"/>
        <v>0</v>
      </c>
      <c r="BI52" s="84"/>
      <c r="BJ52" s="84"/>
      <c r="BK52" s="84">
        <f t="shared" si="74"/>
        <v>0</v>
      </c>
      <c r="BL52" s="84"/>
      <c r="BM52" s="84">
        <f t="shared" si="75"/>
        <v>0</v>
      </c>
      <c r="BN52" s="84"/>
      <c r="BO52" s="84"/>
      <c r="BP52" s="84"/>
      <c r="BQ52" s="84"/>
    </row>
    <row r="53" spans="1:69" s="44" customFormat="1" ht="12" customHeight="1" x14ac:dyDescent="0.15">
      <c r="A53" s="85" t="s">
        <v>107</v>
      </c>
      <c r="B53" s="86" t="s">
        <v>131</v>
      </c>
      <c r="C53" s="158">
        <f t="shared" si="7"/>
        <v>3622</v>
      </c>
      <c r="D53" s="158">
        <f t="shared" si="8"/>
        <v>3292</v>
      </c>
      <c r="E53" s="158">
        <f t="shared" si="9"/>
        <v>330</v>
      </c>
      <c r="F53" s="158">
        <f t="shared" si="10"/>
        <v>0</v>
      </c>
      <c r="G53" s="158">
        <f t="shared" si="10"/>
        <v>330</v>
      </c>
      <c r="H53" s="84">
        <f t="shared" si="11"/>
        <v>2824</v>
      </c>
      <c r="I53" s="84">
        <v>2567</v>
      </c>
      <c r="J53" s="84">
        <f t="shared" si="12"/>
        <v>257</v>
      </c>
      <c r="K53" s="89"/>
      <c r="L53" s="89">
        <v>257</v>
      </c>
      <c r="M53" s="84">
        <f t="shared" si="13"/>
        <v>798</v>
      </c>
      <c r="N53" s="84">
        <v>725</v>
      </c>
      <c r="O53" s="84">
        <f t="shared" si="14"/>
        <v>73</v>
      </c>
      <c r="P53" s="84"/>
      <c r="Q53" s="84">
        <v>73</v>
      </c>
      <c r="R53" s="84">
        <f t="shared" si="15"/>
        <v>0</v>
      </c>
      <c r="S53" s="84"/>
      <c r="T53" s="88">
        <f t="shared" si="16"/>
        <v>0</v>
      </c>
      <c r="U53" s="84"/>
      <c r="V53" s="84"/>
      <c r="W53" s="84"/>
      <c r="X53" s="156">
        <f t="shared" si="68"/>
        <v>3292</v>
      </c>
      <c r="Y53" s="156">
        <f t="shared" si="69"/>
        <v>330</v>
      </c>
      <c r="Z53" s="84">
        <f t="shared" si="70"/>
        <v>2824</v>
      </c>
      <c r="AA53" s="214">
        <v>2567</v>
      </c>
      <c r="AB53" s="84">
        <v>257</v>
      </c>
      <c r="AC53" s="84">
        <f t="shared" si="71"/>
        <v>798</v>
      </c>
      <c r="AD53" s="214">
        <v>725</v>
      </c>
      <c r="AE53" s="84">
        <v>73</v>
      </c>
      <c r="AF53" s="84"/>
      <c r="AG53" s="216"/>
      <c r="AH53" s="169"/>
      <c r="AI53" s="83"/>
      <c r="AJ53" s="84"/>
      <c r="AK53" s="84"/>
      <c r="AL53" s="218">
        <f t="shared" si="56"/>
        <v>0</v>
      </c>
      <c r="AM53" s="218">
        <f t="shared" si="57"/>
        <v>0</v>
      </c>
      <c r="AN53" s="218">
        <f t="shared" si="39"/>
        <v>0</v>
      </c>
      <c r="AO53" s="156">
        <f t="shared" si="40"/>
        <v>0</v>
      </c>
      <c r="AP53" s="156">
        <f t="shared" si="41"/>
        <v>0</v>
      </c>
      <c r="AQ53" s="64"/>
      <c r="AR53" s="64"/>
      <c r="AS53" s="64"/>
      <c r="AT53" s="84"/>
      <c r="AU53" s="84"/>
      <c r="AV53" s="68"/>
      <c r="AW53" s="68"/>
      <c r="AX53" s="68"/>
      <c r="AY53" s="87"/>
      <c r="AZ53" s="87"/>
      <c r="BA53" s="87"/>
      <c r="BB53" s="87"/>
      <c r="BC53" s="87"/>
      <c r="BD53" s="87"/>
      <c r="BE53" s="87"/>
      <c r="BF53" s="84">
        <f t="shared" si="72"/>
        <v>0</v>
      </c>
      <c r="BG53" s="84"/>
      <c r="BH53" s="84">
        <f t="shared" si="73"/>
        <v>0</v>
      </c>
      <c r="BI53" s="84"/>
      <c r="BJ53" s="84"/>
      <c r="BK53" s="84">
        <f t="shared" si="74"/>
        <v>0</v>
      </c>
      <c r="BL53" s="84"/>
      <c r="BM53" s="84">
        <f t="shared" si="75"/>
        <v>0</v>
      </c>
      <c r="BN53" s="84"/>
      <c r="BO53" s="84"/>
      <c r="BP53" s="84"/>
      <c r="BQ53" s="84"/>
    </row>
    <row r="54" spans="1:69" s="44" customFormat="1" ht="12" customHeight="1" x14ac:dyDescent="0.15">
      <c r="A54" s="85" t="s">
        <v>108</v>
      </c>
      <c r="B54" s="169" t="s">
        <v>82</v>
      </c>
      <c r="C54" s="158">
        <f t="shared" si="7"/>
        <v>3345</v>
      </c>
      <c r="D54" s="158">
        <f t="shared" si="8"/>
        <v>3041</v>
      </c>
      <c r="E54" s="158">
        <f t="shared" si="9"/>
        <v>304</v>
      </c>
      <c r="F54" s="158">
        <f t="shared" si="10"/>
        <v>213</v>
      </c>
      <c r="G54" s="158">
        <f t="shared" si="10"/>
        <v>91</v>
      </c>
      <c r="H54" s="84">
        <f t="shared" si="11"/>
        <v>2531</v>
      </c>
      <c r="I54" s="84">
        <v>2301</v>
      </c>
      <c r="J54" s="84">
        <f t="shared" si="12"/>
        <v>230</v>
      </c>
      <c r="K54" s="89">
        <v>161</v>
      </c>
      <c r="L54" s="89">
        <v>69</v>
      </c>
      <c r="M54" s="84">
        <f t="shared" si="13"/>
        <v>814</v>
      </c>
      <c r="N54" s="84">
        <v>740</v>
      </c>
      <c r="O54" s="84">
        <f t="shared" si="14"/>
        <v>74</v>
      </c>
      <c r="P54" s="84">
        <v>52</v>
      </c>
      <c r="Q54" s="84">
        <v>22</v>
      </c>
      <c r="R54" s="84">
        <f t="shared" si="15"/>
        <v>0</v>
      </c>
      <c r="S54" s="84"/>
      <c r="T54" s="88">
        <f t="shared" si="16"/>
        <v>0</v>
      </c>
      <c r="U54" s="84"/>
      <c r="V54" s="84"/>
      <c r="W54" s="84"/>
      <c r="X54" s="156">
        <f t="shared" si="68"/>
        <v>0</v>
      </c>
      <c r="Y54" s="156">
        <f t="shared" si="69"/>
        <v>0</v>
      </c>
      <c r="Z54" s="84">
        <f t="shared" si="70"/>
        <v>0</v>
      </c>
      <c r="AA54" s="214"/>
      <c r="AB54" s="84"/>
      <c r="AC54" s="84">
        <f t="shared" si="71"/>
        <v>0</v>
      </c>
      <c r="AD54" s="214"/>
      <c r="AE54" s="84"/>
      <c r="AF54" s="84"/>
      <c r="AG54" s="214"/>
      <c r="AH54" s="84"/>
      <c r="AI54" s="83"/>
      <c r="AJ54" s="84"/>
      <c r="AK54" s="84"/>
      <c r="AL54" s="218">
        <f t="shared" si="56"/>
        <v>3345</v>
      </c>
      <c r="AM54" s="218">
        <f t="shared" si="57"/>
        <v>3041</v>
      </c>
      <c r="AN54" s="218">
        <f t="shared" si="39"/>
        <v>304</v>
      </c>
      <c r="AO54" s="156">
        <f t="shared" si="40"/>
        <v>213</v>
      </c>
      <c r="AP54" s="156">
        <f t="shared" si="41"/>
        <v>91</v>
      </c>
      <c r="AQ54" s="64">
        <f>AR54+AS54</f>
        <v>2531</v>
      </c>
      <c r="AR54" s="64">
        <v>2301</v>
      </c>
      <c r="AS54" s="64">
        <f>AT54+AU54</f>
        <v>230</v>
      </c>
      <c r="AT54" s="84">
        <v>161</v>
      </c>
      <c r="AU54" s="84">
        <v>69</v>
      </c>
      <c r="AV54" s="68">
        <f>AW54+AX54</f>
        <v>814</v>
      </c>
      <c r="AW54" s="68">
        <v>740</v>
      </c>
      <c r="AX54" s="68">
        <f>AY54+AZ54</f>
        <v>74</v>
      </c>
      <c r="AY54" s="87">
        <v>52</v>
      </c>
      <c r="AZ54" s="87">
        <v>22</v>
      </c>
      <c r="BA54" s="87"/>
      <c r="BB54" s="87"/>
      <c r="BC54" s="87"/>
      <c r="BD54" s="87"/>
      <c r="BE54" s="87"/>
      <c r="BF54" s="84">
        <f t="shared" si="72"/>
        <v>0</v>
      </c>
      <c r="BG54" s="84"/>
      <c r="BH54" s="84">
        <f t="shared" si="73"/>
        <v>0</v>
      </c>
      <c r="BI54" s="84"/>
      <c r="BJ54" s="84"/>
      <c r="BK54" s="84">
        <f t="shared" si="74"/>
        <v>0</v>
      </c>
      <c r="BL54" s="84"/>
      <c r="BM54" s="84">
        <f t="shared" si="75"/>
        <v>0</v>
      </c>
      <c r="BN54" s="84"/>
      <c r="BO54" s="84"/>
      <c r="BP54" s="84"/>
      <c r="BQ54" s="84"/>
    </row>
    <row r="55" spans="1:69" s="213" customFormat="1" ht="12" customHeight="1" x14ac:dyDescent="0.15">
      <c r="A55" s="223" t="s">
        <v>109</v>
      </c>
      <c r="B55" s="216" t="s">
        <v>83</v>
      </c>
      <c r="C55" s="224">
        <f t="shared" si="7"/>
        <v>5955</v>
      </c>
      <c r="D55" s="224">
        <f t="shared" si="8"/>
        <v>5414</v>
      </c>
      <c r="E55" s="224">
        <f t="shared" si="9"/>
        <v>541</v>
      </c>
      <c r="F55" s="224">
        <f t="shared" si="10"/>
        <v>379</v>
      </c>
      <c r="G55" s="224">
        <f t="shared" si="10"/>
        <v>162</v>
      </c>
      <c r="H55" s="214">
        <f t="shared" si="11"/>
        <v>2629</v>
      </c>
      <c r="I55" s="214">
        <v>2390</v>
      </c>
      <c r="J55" s="214">
        <f t="shared" si="12"/>
        <v>239</v>
      </c>
      <c r="K55" s="89">
        <v>167</v>
      </c>
      <c r="L55" s="89">
        <v>72</v>
      </c>
      <c r="M55" s="214">
        <f t="shared" si="13"/>
        <v>3326</v>
      </c>
      <c r="N55" s="214">
        <v>3024</v>
      </c>
      <c r="O55" s="214">
        <f t="shared" si="14"/>
        <v>302</v>
      </c>
      <c r="P55" s="214">
        <v>212</v>
      </c>
      <c r="Q55" s="214">
        <v>90</v>
      </c>
      <c r="R55" s="214">
        <f t="shared" si="15"/>
        <v>0</v>
      </c>
      <c r="S55" s="214"/>
      <c r="T55" s="89">
        <f t="shared" si="16"/>
        <v>0</v>
      </c>
      <c r="U55" s="214"/>
      <c r="V55" s="214"/>
      <c r="W55" s="214"/>
      <c r="X55" s="177">
        <f>AA55+AD55</f>
        <v>0</v>
      </c>
      <c r="Y55" s="177">
        <f t="shared" si="69"/>
        <v>0</v>
      </c>
      <c r="Z55" s="214"/>
      <c r="AA55" s="214"/>
      <c r="AB55" s="214"/>
      <c r="AC55" s="214">
        <f t="shared" si="71"/>
        <v>0</v>
      </c>
      <c r="AD55" s="214"/>
      <c r="AE55" s="214"/>
      <c r="AF55" s="214"/>
      <c r="AG55" s="214"/>
      <c r="AH55" s="214"/>
      <c r="AI55" s="196"/>
      <c r="AJ55" s="214"/>
      <c r="AK55" s="214"/>
      <c r="AL55" s="63">
        <f>AM55+AN55</f>
        <v>5955</v>
      </c>
      <c r="AM55" s="63">
        <f t="shared" ref="AM55" si="76">AR55+AW55+BB55</f>
        <v>5414</v>
      </c>
      <c r="AN55" s="63">
        <f t="shared" ref="AN55" si="77">AO55+AP55</f>
        <v>541</v>
      </c>
      <c r="AO55" s="224">
        <f t="shared" ref="AO55" si="78">AT55+AY55+BD55</f>
        <v>379</v>
      </c>
      <c r="AP55" s="224">
        <f t="shared" ref="AP55" si="79">AU55+AZ55+BE55</f>
        <v>162</v>
      </c>
      <c r="AQ55" s="64">
        <f t="shared" ref="AQ55" si="80">AR55+AS55</f>
        <v>2629</v>
      </c>
      <c r="AR55" s="64">
        <v>2390</v>
      </c>
      <c r="AS55" s="64">
        <f t="shared" ref="AS55" si="81">AT55+AU55</f>
        <v>239</v>
      </c>
      <c r="AT55" s="89">
        <v>167</v>
      </c>
      <c r="AU55" s="89">
        <v>72</v>
      </c>
      <c r="AV55" s="64">
        <f t="shared" ref="AV55" si="82">AW55+AX55</f>
        <v>3326</v>
      </c>
      <c r="AW55" s="64">
        <v>3024</v>
      </c>
      <c r="AX55" s="64">
        <f t="shared" ref="AX55" si="83">AY55+AZ55</f>
        <v>302</v>
      </c>
      <c r="AY55" s="214">
        <v>212</v>
      </c>
      <c r="AZ55" s="214">
        <v>90</v>
      </c>
      <c r="BA55" s="214"/>
      <c r="BB55" s="214"/>
      <c r="BC55" s="214"/>
      <c r="BD55" s="214"/>
      <c r="BE55" s="214"/>
      <c r="BF55" s="214">
        <f t="shared" si="72"/>
        <v>0</v>
      </c>
      <c r="BG55" s="214"/>
      <c r="BH55" s="214">
        <f t="shared" si="73"/>
        <v>0</v>
      </c>
      <c r="BI55" s="214"/>
      <c r="BJ55" s="214"/>
      <c r="BK55" s="214">
        <f t="shared" si="74"/>
        <v>0</v>
      </c>
      <c r="BL55" s="214"/>
      <c r="BM55" s="214">
        <f t="shared" si="75"/>
        <v>0</v>
      </c>
      <c r="BN55" s="214"/>
      <c r="BO55" s="214"/>
      <c r="BP55" s="214"/>
      <c r="BQ55" s="214"/>
    </row>
    <row r="56" spans="1:69" s="44" customFormat="1" ht="24" customHeight="1" x14ac:dyDescent="0.15">
      <c r="A56" s="85">
        <v>8</v>
      </c>
      <c r="B56" s="169" t="s">
        <v>141</v>
      </c>
      <c r="C56" s="158"/>
      <c r="D56" s="158"/>
      <c r="E56" s="158"/>
      <c r="F56" s="158"/>
      <c r="G56" s="158"/>
      <c r="H56" s="84"/>
      <c r="I56" s="84"/>
      <c r="J56" s="84"/>
      <c r="K56" s="89"/>
      <c r="L56" s="89"/>
      <c r="M56" s="84"/>
      <c r="N56" s="84"/>
      <c r="O56" s="84"/>
      <c r="P56" s="84"/>
      <c r="Q56" s="84"/>
      <c r="R56" s="84"/>
      <c r="S56" s="84"/>
      <c r="T56" s="88"/>
      <c r="U56" s="84"/>
      <c r="V56" s="84"/>
      <c r="W56" s="84"/>
      <c r="X56" s="156">
        <f t="shared" si="68"/>
        <v>0</v>
      </c>
      <c r="Y56" s="156">
        <f t="shared" si="69"/>
        <v>0</v>
      </c>
      <c r="Z56" s="84"/>
      <c r="AA56" s="214"/>
      <c r="AB56" s="84"/>
      <c r="AC56" s="84"/>
      <c r="AD56" s="214"/>
      <c r="AE56" s="84"/>
      <c r="AF56" s="84"/>
      <c r="AG56" s="214"/>
      <c r="AH56" s="84"/>
      <c r="AI56" s="83" t="s">
        <v>168</v>
      </c>
      <c r="AJ56" s="196" t="s">
        <v>154</v>
      </c>
      <c r="AK56" s="84" t="s">
        <v>161</v>
      </c>
      <c r="AL56" s="218">
        <f>AM56+AN56</f>
        <v>5436</v>
      </c>
      <c r="AM56" s="218">
        <f>AR56+AW56+BG56+BL56</f>
        <v>4942</v>
      </c>
      <c r="AN56" s="218">
        <f t="shared" si="39"/>
        <v>494</v>
      </c>
      <c r="AO56" s="156">
        <f t="shared" si="40"/>
        <v>0</v>
      </c>
      <c r="AP56" s="156">
        <f t="shared" si="41"/>
        <v>494</v>
      </c>
      <c r="AQ56" s="64"/>
      <c r="AR56" s="64"/>
      <c r="AS56" s="64"/>
      <c r="AT56" s="84"/>
      <c r="AU56" s="84"/>
      <c r="AV56" s="68"/>
      <c r="AW56" s="68"/>
      <c r="AX56" s="68"/>
      <c r="AY56" s="87"/>
      <c r="AZ56" s="87"/>
      <c r="BA56" s="87"/>
      <c r="BB56" s="87"/>
      <c r="BC56" s="87"/>
      <c r="BD56" s="87"/>
      <c r="BE56" s="87"/>
      <c r="BF56" s="84"/>
      <c r="BG56" s="84"/>
      <c r="BH56" s="84"/>
      <c r="BI56" s="84"/>
      <c r="BJ56" s="84"/>
      <c r="BK56" s="84">
        <f>BL56+BM56</f>
        <v>5436</v>
      </c>
      <c r="BL56" s="84">
        <v>4942</v>
      </c>
      <c r="BM56" s="84">
        <f>BN56+BO56</f>
        <v>494</v>
      </c>
      <c r="BN56" s="84"/>
      <c r="BO56" s="84">
        <v>494</v>
      </c>
      <c r="BP56" s="84"/>
      <c r="BQ56" s="84" t="s">
        <v>160</v>
      </c>
    </row>
    <row r="57" spans="1:69" s="44" customFormat="1" ht="25.5" customHeight="1" x14ac:dyDescent="0.15">
      <c r="A57" s="157">
        <v>2</v>
      </c>
      <c r="B57" s="168" t="s">
        <v>123</v>
      </c>
      <c r="C57" s="40">
        <f>C58+C60</f>
        <v>0</v>
      </c>
      <c r="D57" s="40">
        <f t="shared" ref="D57:V57" si="84">D58+D60</f>
        <v>0</v>
      </c>
      <c r="E57" s="40">
        <f t="shared" si="84"/>
        <v>0</v>
      </c>
      <c r="F57" s="40">
        <f t="shared" si="84"/>
        <v>0</v>
      </c>
      <c r="G57" s="40">
        <f t="shared" si="84"/>
        <v>0</v>
      </c>
      <c r="H57" s="40">
        <f t="shared" si="84"/>
        <v>0</v>
      </c>
      <c r="I57" s="40">
        <f t="shared" si="84"/>
        <v>0</v>
      </c>
      <c r="J57" s="40">
        <f t="shared" si="84"/>
        <v>0</v>
      </c>
      <c r="K57" s="40">
        <f t="shared" si="84"/>
        <v>0</v>
      </c>
      <c r="L57" s="40">
        <f t="shared" si="84"/>
        <v>0</v>
      </c>
      <c r="M57" s="40">
        <f t="shared" si="84"/>
        <v>0</v>
      </c>
      <c r="N57" s="40">
        <f t="shared" si="84"/>
        <v>0</v>
      </c>
      <c r="O57" s="40">
        <f t="shared" si="84"/>
        <v>0</v>
      </c>
      <c r="P57" s="40">
        <f t="shared" si="84"/>
        <v>0</v>
      </c>
      <c r="Q57" s="40">
        <f t="shared" si="84"/>
        <v>0</v>
      </c>
      <c r="R57" s="40">
        <f t="shared" si="84"/>
        <v>0</v>
      </c>
      <c r="S57" s="40">
        <f t="shared" si="84"/>
        <v>0</v>
      </c>
      <c r="T57" s="40">
        <f t="shared" si="84"/>
        <v>0</v>
      </c>
      <c r="U57" s="40">
        <f t="shared" si="84"/>
        <v>0</v>
      </c>
      <c r="V57" s="40">
        <f t="shared" si="84"/>
        <v>0</v>
      </c>
      <c r="W57" s="156"/>
      <c r="X57" s="156"/>
      <c r="Y57" s="156"/>
      <c r="Z57" s="156"/>
      <c r="AA57" s="177"/>
      <c r="AB57" s="156"/>
      <c r="AC57" s="156"/>
      <c r="AD57" s="177"/>
      <c r="AE57" s="156"/>
      <c r="AF57" s="156"/>
      <c r="AG57" s="177"/>
      <c r="AH57" s="156"/>
      <c r="AI57" s="98"/>
      <c r="AJ57" s="156"/>
      <c r="AK57" s="156"/>
      <c r="AL57" s="218"/>
      <c r="AM57" s="218"/>
      <c r="AN57" s="218"/>
      <c r="AO57" s="156"/>
      <c r="AP57" s="156"/>
      <c r="AQ57" s="219"/>
      <c r="AR57" s="219"/>
      <c r="AS57" s="219"/>
      <c r="AT57" s="156"/>
      <c r="AU57" s="156"/>
      <c r="AV57" s="57"/>
      <c r="AW57" s="57"/>
      <c r="AX57" s="57"/>
      <c r="AY57" s="157"/>
      <c r="AZ57" s="157"/>
      <c r="BA57" s="157"/>
      <c r="BB57" s="157"/>
      <c r="BC57" s="157"/>
      <c r="BD57" s="157"/>
      <c r="BE57" s="157"/>
      <c r="BF57" s="156"/>
      <c r="BG57" s="156"/>
      <c r="BH57" s="156"/>
      <c r="BI57" s="156"/>
      <c r="BJ57" s="156"/>
      <c r="BK57" s="156"/>
      <c r="BL57" s="156"/>
      <c r="BM57" s="156"/>
      <c r="BN57" s="156"/>
      <c r="BO57" s="156"/>
      <c r="BP57" s="156"/>
      <c r="BQ57" s="156"/>
    </row>
    <row r="58" spans="1:69" s="44" customFormat="1" ht="12" customHeight="1" x14ac:dyDescent="0.15">
      <c r="A58" s="167" t="s">
        <v>76</v>
      </c>
      <c r="B58" s="168" t="str">
        <f>B45</f>
        <v>Các Sở, ban, ngành</v>
      </c>
      <c r="C58" s="40">
        <f>C59</f>
        <v>0</v>
      </c>
      <c r="D58" s="40">
        <f t="shared" ref="D58:V58" si="85">D59</f>
        <v>0</v>
      </c>
      <c r="E58" s="40">
        <f t="shared" si="85"/>
        <v>0</v>
      </c>
      <c r="F58" s="40">
        <f t="shared" si="85"/>
        <v>0</v>
      </c>
      <c r="G58" s="40">
        <f t="shared" si="85"/>
        <v>0</v>
      </c>
      <c r="H58" s="40">
        <f t="shared" si="85"/>
        <v>0</v>
      </c>
      <c r="I58" s="40">
        <f t="shared" si="85"/>
        <v>0</v>
      </c>
      <c r="J58" s="40">
        <f t="shared" si="85"/>
        <v>0</v>
      </c>
      <c r="K58" s="40">
        <f t="shared" si="85"/>
        <v>0</v>
      </c>
      <c r="L58" s="40">
        <f t="shared" si="85"/>
        <v>0</v>
      </c>
      <c r="M58" s="40">
        <f t="shared" si="85"/>
        <v>0</v>
      </c>
      <c r="N58" s="40">
        <f t="shared" si="85"/>
        <v>0</v>
      </c>
      <c r="O58" s="40">
        <f t="shared" si="85"/>
        <v>0</v>
      </c>
      <c r="P58" s="40">
        <f t="shared" si="85"/>
        <v>0</v>
      </c>
      <c r="Q58" s="40">
        <f t="shared" si="85"/>
        <v>0</v>
      </c>
      <c r="R58" s="40">
        <f t="shared" si="85"/>
        <v>0</v>
      </c>
      <c r="S58" s="40">
        <f t="shared" si="85"/>
        <v>0</v>
      </c>
      <c r="T58" s="40">
        <f t="shared" si="85"/>
        <v>0</v>
      </c>
      <c r="U58" s="40">
        <f t="shared" si="85"/>
        <v>0</v>
      </c>
      <c r="V58" s="40">
        <f t="shared" si="85"/>
        <v>0</v>
      </c>
      <c r="W58" s="156"/>
      <c r="X58" s="156"/>
      <c r="Y58" s="156"/>
      <c r="Z58" s="156"/>
      <c r="AA58" s="177"/>
      <c r="AB58" s="156"/>
      <c r="AC58" s="156"/>
      <c r="AD58" s="177"/>
      <c r="AE58" s="156"/>
      <c r="AF58" s="156"/>
      <c r="AG58" s="177"/>
      <c r="AH58" s="156"/>
      <c r="AI58" s="98"/>
      <c r="AJ58" s="156"/>
      <c r="AK58" s="156"/>
      <c r="AL58" s="218"/>
      <c r="AM58" s="218"/>
      <c r="AN58" s="218"/>
      <c r="AO58" s="156"/>
      <c r="AP58" s="156"/>
      <c r="AQ58" s="219"/>
      <c r="AR58" s="219"/>
      <c r="AS58" s="219"/>
      <c r="AT58" s="156"/>
      <c r="AU58" s="156"/>
      <c r="AV58" s="57"/>
      <c r="AW58" s="57"/>
      <c r="AX58" s="57"/>
      <c r="AY58" s="157"/>
      <c r="AZ58" s="157"/>
      <c r="BA58" s="157"/>
      <c r="BB58" s="157"/>
      <c r="BC58" s="157"/>
      <c r="BD58" s="157"/>
      <c r="BE58" s="157"/>
      <c r="BF58" s="156"/>
      <c r="BG58" s="156"/>
      <c r="BH58" s="156"/>
      <c r="BI58" s="156"/>
      <c r="BJ58" s="156"/>
      <c r="BK58" s="156"/>
      <c r="BL58" s="156"/>
      <c r="BM58" s="156"/>
      <c r="BN58" s="156"/>
      <c r="BO58" s="156"/>
      <c r="BP58" s="156"/>
      <c r="BQ58" s="156"/>
    </row>
    <row r="59" spans="1:69" s="44" customFormat="1" ht="12" customHeight="1" x14ac:dyDescent="0.15">
      <c r="A59" s="85" t="s">
        <v>101</v>
      </c>
      <c r="B59" s="172" t="s">
        <v>111</v>
      </c>
      <c r="C59" s="40">
        <f t="shared" si="7"/>
        <v>0</v>
      </c>
      <c r="D59" s="40">
        <f t="shared" si="8"/>
        <v>0</v>
      </c>
      <c r="E59" s="40">
        <f t="shared" si="9"/>
        <v>0</v>
      </c>
      <c r="F59" s="40">
        <f t="shared" si="10"/>
        <v>0</v>
      </c>
      <c r="G59" s="40">
        <f t="shared" si="10"/>
        <v>0</v>
      </c>
      <c r="H59" s="156">
        <f t="shared" si="11"/>
        <v>0</v>
      </c>
      <c r="I59" s="156"/>
      <c r="J59" s="156">
        <f t="shared" si="12"/>
        <v>0</v>
      </c>
      <c r="K59" s="89"/>
      <c r="L59" s="89">
        <v>0</v>
      </c>
      <c r="M59" s="84">
        <f t="shared" si="13"/>
        <v>0</v>
      </c>
      <c r="N59" s="156"/>
      <c r="O59" s="84">
        <f t="shared" si="14"/>
        <v>0</v>
      </c>
      <c r="P59" s="156"/>
      <c r="Q59" s="156"/>
      <c r="R59" s="156">
        <f t="shared" si="15"/>
        <v>0</v>
      </c>
      <c r="S59" s="156"/>
      <c r="T59" s="88">
        <f t="shared" si="16"/>
        <v>0</v>
      </c>
      <c r="U59" s="156"/>
      <c r="V59" s="156"/>
      <c r="W59" s="156"/>
      <c r="X59" s="156"/>
      <c r="Y59" s="156"/>
      <c r="Z59" s="156"/>
      <c r="AA59" s="177"/>
      <c r="AB59" s="156"/>
      <c r="AC59" s="156"/>
      <c r="AD59" s="177"/>
      <c r="AE59" s="156"/>
      <c r="AF59" s="156"/>
      <c r="AG59" s="177"/>
      <c r="AH59" s="156"/>
      <c r="AI59" s="98"/>
      <c r="AJ59" s="156"/>
      <c r="AK59" s="156"/>
      <c r="AL59" s="218"/>
      <c r="AM59" s="218"/>
      <c r="AN59" s="218"/>
      <c r="AO59" s="156"/>
      <c r="AP59" s="156"/>
      <c r="AQ59" s="219"/>
      <c r="AR59" s="219"/>
      <c r="AS59" s="219"/>
      <c r="AT59" s="156"/>
      <c r="AU59" s="156"/>
      <c r="AV59" s="57"/>
      <c r="AW59" s="57"/>
      <c r="AX59" s="57"/>
      <c r="AY59" s="157"/>
      <c r="AZ59" s="157"/>
      <c r="BA59" s="157"/>
      <c r="BB59" s="157"/>
      <c r="BC59" s="157"/>
      <c r="BD59" s="157"/>
      <c r="BE59" s="157"/>
      <c r="BF59" s="156"/>
      <c r="BG59" s="156"/>
      <c r="BH59" s="156"/>
      <c r="BI59" s="156"/>
      <c r="BJ59" s="156"/>
      <c r="BK59" s="156"/>
      <c r="BL59" s="156"/>
      <c r="BM59" s="156"/>
      <c r="BN59" s="156"/>
      <c r="BO59" s="156"/>
      <c r="BP59" s="156"/>
      <c r="BQ59" s="156"/>
    </row>
    <row r="60" spans="1:69" s="44" customFormat="1" ht="12" customHeight="1" x14ac:dyDescent="0.15">
      <c r="A60" s="167" t="s">
        <v>76</v>
      </c>
      <c r="B60" s="168" t="str">
        <f>B48</f>
        <v>Phân cấp cho cấp huyện</v>
      </c>
      <c r="C60" s="40">
        <f>C61+C62</f>
        <v>0</v>
      </c>
      <c r="D60" s="40">
        <f t="shared" ref="D60:V60" si="86">D61+D62</f>
        <v>0</v>
      </c>
      <c r="E60" s="40">
        <f t="shared" si="86"/>
        <v>0</v>
      </c>
      <c r="F60" s="40">
        <f t="shared" si="86"/>
        <v>0</v>
      </c>
      <c r="G60" s="40">
        <f t="shared" si="86"/>
        <v>0</v>
      </c>
      <c r="H60" s="40">
        <f t="shared" si="86"/>
        <v>0</v>
      </c>
      <c r="I60" s="40">
        <f t="shared" si="86"/>
        <v>0</v>
      </c>
      <c r="J60" s="40">
        <f t="shared" si="86"/>
        <v>0</v>
      </c>
      <c r="K60" s="40">
        <f t="shared" si="86"/>
        <v>0</v>
      </c>
      <c r="L60" s="40">
        <f t="shared" si="86"/>
        <v>0</v>
      </c>
      <c r="M60" s="40">
        <f t="shared" si="86"/>
        <v>0</v>
      </c>
      <c r="N60" s="40">
        <f t="shared" si="86"/>
        <v>0</v>
      </c>
      <c r="O60" s="40">
        <f t="shared" si="86"/>
        <v>0</v>
      </c>
      <c r="P60" s="40">
        <f t="shared" si="86"/>
        <v>0</v>
      </c>
      <c r="Q60" s="40">
        <f t="shared" si="86"/>
        <v>0</v>
      </c>
      <c r="R60" s="40">
        <f t="shared" si="86"/>
        <v>0</v>
      </c>
      <c r="S60" s="40">
        <f t="shared" si="86"/>
        <v>0</v>
      </c>
      <c r="T60" s="40">
        <f t="shared" si="86"/>
        <v>0</v>
      </c>
      <c r="U60" s="40">
        <f t="shared" si="86"/>
        <v>0</v>
      </c>
      <c r="V60" s="40">
        <f t="shared" si="86"/>
        <v>0</v>
      </c>
      <c r="W60" s="156"/>
      <c r="X60" s="156"/>
      <c r="Y60" s="156"/>
      <c r="Z60" s="156"/>
      <c r="AA60" s="177"/>
      <c r="AB60" s="156"/>
      <c r="AC60" s="156"/>
      <c r="AD60" s="177"/>
      <c r="AE60" s="156"/>
      <c r="AF60" s="156"/>
      <c r="AG60" s="177"/>
      <c r="AH60" s="156"/>
      <c r="AI60" s="98"/>
      <c r="AJ60" s="156"/>
      <c r="AK60" s="156"/>
      <c r="AL60" s="218"/>
      <c r="AM60" s="218"/>
      <c r="AN60" s="218"/>
      <c r="AO60" s="156"/>
      <c r="AP60" s="156"/>
      <c r="AQ60" s="219"/>
      <c r="AR60" s="219"/>
      <c r="AS60" s="219"/>
      <c r="AT60" s="156"/>
      <c r="AU60" s="156"/>
      <c r="AV60" s="57"/>
      <c r="AW60" s="57"/>
      <c r="AX60" s="57"/>
      <c r="AY60" s="157"/>
      <c r="AZ60" s="157"/>
      <c r="BA60" s="157"/>
      <c r="BB60" s="157"/>
      <c r="BC60" s="157"/>
      <c r="BD60" s="157"/>
      <c r="BE60" s="157"/>
      <c r="BF60" s="156"/>
      <c r="BG60" s="156"/>
      <c r="BH60" s="156"/>
      <c r="BI60" s="156"/>
      <c r="BJ60" s="156"/>
      <c r="BK60" s="156"/>
      <c r="BL60" s="156"/>
      <c r="BM60" s="156"/>
      <c r="BN60" s="156"/>
      <c r="BO60" s="156"/>
      <c r="BP60" s="156"/>
      <c r="BQ60" s="156"/>
    </row>
    <row r="61" spans="1:69" s="44" customFormat="1" ht="12" customHeight="1" x14ac:dyDescent="0.15">
      <c r="A61" s="85" t="s">
        <v>101</v>
      </c>
      <c r="B61" s="169" t="s">
        <v>82</v>
      </c>
      <c r="C61" s="40">
        <f t="shared" si="7"/>
        <v>0</v>
      </c>
      <c r="D61" s="40">
        <f t="shared" si="8"/>
        <v>0</v>
      </c>
      <c r="E61" s="40">
        <f t="shared" si="9"/>
        <v>0</v>
      </c>
      <c r="F61" s="40">
        <f t="shared" si="10"/>
        <v>0</v>
      </c>
      <c r="G61" s="40">
        <f t="shared" si="10"/>
        <v>0</v>
      </c>
      <c r="H61" s="156">
        <f t="shared" si="11"/>
        <v>0</v>
      </c>
      <c r="I61" s="156"/>
      <c r="J61" s="156">
        <f t="shared" si="12"/>
        <v>0</v>
      </c>
      <c r="K61" s="89"/>
      <c r="L61" s="89">
        <v>0</v>
      </c>
      <c r="M61" s="84">
        <f t="shared" si="13"/>
        <v>0</v>
      </c>
      <c r="N61" s="156"/>
      <c r="O61" s="84">
        <f t="shared" si="14"/>
        <v>0</v>
      </c>
      <c r="P61" s="156"/>
      <c r="Q61" s="156"/>
      <c r="R61" s="156">
        <f t="shared" si="15"/>
        <v>0</v>
      </c>
      <c r="S61" s="156"/>
      <c r="T61" s="88">
        <f t="shared" si="16"/>
        <v>0</v>
      </c>
      <c r="U61" s="156"/>
      <c r="V61" s="156"/>
      <c r="W61" s="156"/>
      <c r="X61" s="156"/>
      <c r="Y61" s="156"/>
      <c r="Z61" s="156"/>
      <c r="AA61" s="177"/>
      <c r="AB61" s="156"/>
      <c r="AC61" s="156"/>
      <c r="AD61" s="177"/>
      <c r="AE61" s="156"/>
      <c r="AF61" s="156"/>
      <c r="AG61" s="177"/>
      <c r="AH61" s="156"/>
      <c r="AI61" s="98"/>
      <c r="AJ61" s="156"/>
      <c r="AK61" s="156"/>
      <c r="AL61" s="218"/>
      <c r="AM61" s="218"/>
      <c r="AN61" s="218"/>
      <c r="AO61" s="156"/>
      <c r="AP61" s="156"/>
      <c r="AQ61" s="219"/>
      <c r="AR61" s="219"/>
      <c r="AS61" s="219"/>
      <c r="AT61" s="156"/>
      <c r="AU61" s="156"/>
      <c r="AV61" s="57"/>
      <c r="AW61" s="57"/>
      <c r="AX61" s="57"/>
      <c r="AY61" s="157"/>
      <c r="AZ61" s="157"/>
      <c r="BA61" s="157"/>
      <c r="BB61" s="157"/>
      <c r="BC61" s="157"/>
      <c r="BD61" s="157"/>
      <c r="BE61" s="157"/>
      <c r="BF61" s="156"/>
      <c r="BG61" s="156"/>
      <c r="BH61" s="156"/>
      <c r="BI61" s="156"/>
      <c r="BJ61" s="156"/>
      <c r="BK61" s="156"/>
      <c r="BL61" s="156"/>
      <c r="BM61" s="156"/>
      <c r="BN61" s="156"/>
      <c r="BO61" s="156"/>
      <c r="BP61" s="156"/>
      <c r="BQ61" s="156"/>
    </row>
    <row r="62" spans="1:69" s="44" customFormat="1" ht="12" customHeight="1" x14ac:dyDescent="0.15">
      <c r="A62" s="85" t="s">
        <v>104</v>
      </c>
      <c r="B62" s="169" t="s">
        <v>83</v>
      </c>
      <c r="C62" s="40">
        <f t="shared" si="7"/>
        <v>0</v>
      </c>
      <c r="D62" s="40">
        <f t="shared" si="8"/>
        <v>0</v>
      </c>
      <c r="E62" s="40">
        <f t="shared" si="9"/>
        <v>0</v>
      </c>
      <c r="F62" s="40">
        <f t="shared" si="10"/>
        <v>0</v>
      </c>
      <c r="G62" s="40">
        <f t="shared" si="10"/>
        <v>0</v>
      </c>
      <c r="H62" s="156">
        <f t="shared" si="11"/>
        <v>0</v>
      </c>
      <c r="I62" s="156"/>
      <c r="J62" s="156">
        <f t="shared" si="12"/>
        <v>0</v>
      </c>
      <c r="K62" s="89"/>
      <c r="L62" s="89">
        <v>0</v>
      </c>
      <c r="M62" s="84">
        <f t="shared" si="13"/>
        <v>0</v>
      </c>
      <c r="N62" s="156"/>
      <c r="O62" s="84">
        <f t="shared" si="14"/>
        <v>0</v>
      </c>
      <c r="P62" s="156"/>
      <c r="Q62" s="156"/>
      <c r="R62" s="156">
        <f t="shared" si="15"/>
        <v>0</v>
      </c>
      <c r="S62" s="156"/>
      <c r="T62" s="88">
        <f t="shared" si="16"/>
        <v>0</v>
      </c>
      <c r="U62" s="156"/>
      <c r="V62" s="156"/>
      <c r="W62" s="156"/>
      <c r="X62" s="156"/>
      <c r="Y62" s="156"/>
      <c r="Z62" s="156"/>
      <c r="AA62" s="177"/>
      <c r="AB62" s="156"/>
      <c r="AC62" s="156"/>
      <c r="AD62" s="177"/>
      <c r="AE62" s="156"/>
      <c r="AF62" s="156"/>
      <c r="AG62" s="177"/>
      <c r="AH62" s="156"/>
      <c r="AI62" s="98"/>
      <c r="AJ62" s="156"/>
      <c r="AK62" s="156"/>
      <c r="AL62" s="218"/>
      <c r="AM62" s="218"/>
      <c r="AN62" s="218"/>
      <c r="AO62" s="156"/>
      <c r="AP62" s="156"/>
      <c r="AQ62" s="219"/>
      <c r="AR62" s="219"/>
      <c r="AS62" s="219"/>
      <c r="AT62" s="156"/>
      <c r="AU62" s="156"/>
      <c r="AV62" s="57"/>
      <c r="AW62" s="57"/>
      <c r="AX62" s="57"/>
      <c r="AY62" s="157"/>
      <c r="AZ62" s="157"/>
      <c r="BA62" s="157"/>
      <c r="BB62" s="157"/>
      <c r="BC62" s="157"/>
      <c r="BD62" s="157"/>
      <c r="BE62" s="157"/>
      <c r="BF62" s="156"/>
      <c r="BG62" s="156"/>
      <c r="BH62" s="156"/>
      <c r="BI62" s="156"/>
      <c r="BJ62" s="156"/>
      <c r="BK62" s="156"/>
      <c r="BL62" s="156"/>
      <c r="BM62" s="156"/>
      <c r="BN62" s="156"/>
      <c r="BO62" s="156"/>
      <c r="BP62" s="156"/>
      <c r="BQ62" s="156"/>
    </row>
    <row r="63" spans="1:69" s="222" customFormat="1" ht="12" customHeight="1" x14ac:dyDescent="0.15">
      <c r="A63" s="58">
        <v>3</v>
      </c>
      <c r="B63" s="59" t="s">
        <v>110</v>
      </c>
      <c r="C63" s="217">
        <f>C64+C66</f>
        <v>8979</v>
      </c>
      <c r="D63" s="217">
        <f t="shared" ref="D63:V63" si="87">D64+D66</f>
        <v>8161</v>
      </c>
      <c r="E63" s="217">
        <f t="shared" si="87"/>
        <v>818</v>
      </c>
      <c r="F63" s="217">
        <f t="shared" si="87"/>
        <v>611</v>
      </c>
      <c r="G63" s="217">
        <f t="shared" si="87"/>
        <v>207</v>
      </c>
      <c r="H63" s="217">
        <f t="shared" si="87"/>
        <v>1027</v>
      </c>
      <c r="I63" s="217">
        <f t="shared" si="87"/>
        <v>934</v>
      </c>
      <c r="J63" s="217">
        <f t="shared" si="87"/>
        <v>93</v>
      </c>
      <c r="K63" s="217">
        <f t="shared" si="87"/>
        <v>72</v>
      </c>
      <c r="L63" s="217">
        <f t="shared" si="87"/>
        <v>21</v>
      </c>
      <c r="M63" s="217">
        <f t="shared" si="87"/>
        <v>3612</v>
      </c>
      <c r="N63" s="217">
        <f t="shared" si="87"/>
        <v>3283</v>
      </c>
      <c r="O63" s="217">
        <f t="shared" si="87"/>
        <v>329</v>
      </c>
      <c r="P63" s="217">
        <f t="shared" si="87"/>
        <v>254</v>
      </c>
      <c r="Q63" s="217">
        <f t="shared" si="87"/>
        <v>75</v>
      </c>
      <c r="R63" s="217">
        <f t="shared" si="87"/>
        <v>4340</v>
      </c>
      <c r="S63" s="217">
        <f t="shared" si="87"/>
        <v>3944</v>
      </c>
      <c r="T63" s="217">
        <f t="shared" si="87"/>
        <v>396</v>
      </c>
      <c r="U63" s="217">
        <f t="shared" si="87"/>
        <v>285</v>
      </c>
      <c r="V63" s="217">
        <f t="shared" si="87"/>
        <v>111</v>
      </c>
      <c r="W63" s="218"/>
      <c r="X63" s="218"/>
      <c r="Y63" s="218"/>
      <c r="Z63" s="217">
        <f>Z64+Z66</f>
        <v>0</v>
      </c>
      <c r="AA63" s="72">
        <f t="shared" ref="AA63:AS63" si="88">AA64+AA66</f>
        <v>0</v>
      </c>
      <c r="AB63" s="217">
        <f t="shared" si="88"/>
        <v>0</v>
      </c>
      <c r="AC63" s="217">
        <f t="shared" si="88"/>
        <v>0</v>
      </c>
      <c r="AD63" s="72">
        <f t="shared" si="88"/>
        <v>0</v>
      </c>
      <c r="AE63" s="217">
        <f t="shared" si="88"/>
        <v>0</v>
      </c>
      <c r="AF63" s="217">
        <f t="shared" si="88"/>
        <v>0</v>
      </c>
      <c r="AG63" s="72">
        <f t="shared" si="88"/>
        <v>0</v>
      </c>
      <c r="AH63" s="217">
        <f t="shared" si="88"/>
        <v>0</v>
      </c>
      <c r="AI63" s="217">
        <f t="shared" si="88"/>
        <v>0</v>
      </c>
      <c r="AJ63" s="217">
        <f t="shared" si="88"/>
        <v>0</v>
      </c>
      <c r="AK63" s="217">
        <f t="shared" si="88"/>
        <v>0</v>
      </c>
      <c r="AL63" s="217">
        <f t="shared" si="88"/>
        <v>433</v>
      </c>
      <c r="AM63" s="217">
        <f t="shared" si="88"/>
        <v>403</v>
      </c>
      <c r="AN63" s="217">
        <f t="shared" si="88"/>
        <v>30</v>
      </c>
      <c r="AO63" s="217">
        <f t="shared" si="88"/>
        <v>12</v>
      </c>
      <c r="AP63" s="217">
        <f t="shared" si="88"/>
        <v>9</v>
      </c>
      <c r="AQ63" s="72">
        <f t="shared" si="88"/>
        <v>41</v>
      </c>
      <c r="AR63" s="72">
        <f t="shared" si="88"/>
        <v>37</v>
      </c>
      <c r="AS63" s="72">
        <f t="shared" si="88"/>
        <v>4</v>
      </c>
      <c r="AT63" s="218"/>
      <c r="AU63" s="218"/>
      <c r="AV63" s="217">
        <f t="shared" ref="AV63:AX63" si="89">AV64+AV66</f>
        <v>139</v>
      </c>
      <c r="AW63" s="217">
        <f t="shared" si="89"/>
        <v>126</v>
      </c>
      <c r="AX63" s="217">
        <f t="shared" si="89"/>
        <v>13</v>
      </c>
      <c r="AY63" s="218"/>
      <c r="AZ63" s="218"/>
      <c r="BA63" s="217">
        <f t="shared" ref="BA63:BC63" si="90">BA64+BA66</f>
        <v>51</v>
      </c>
      <c r="BB63" s="217">
        <f t="shared" si="90"/>
        <v>38</v>
      </c>
      <c r="BC63" s="217">
        <f t="shared" si="90"/>
        <v>13</v>
      </c>
      <c r="BD63" s="218"/>
      <c r="BE63" s="218"/>
      <c r="BF63" s="218"/>
      <c r="BG63" s="218"/>
      <c r="BH63" s="218"/>
      <c r="BI63" s="218"/>
      <c r="BJ63" s="218"/>
      <c r="BK63" s="218"/>
      <c r="BL63" s="218"/>
      <c r="BM63" s="218"/>
      <c r="BN63" s="218"/>
      <c r="BO63" s="218"/>
      <c r="BP63" s="218"/>
      <c r="BQ63" s="218"/>
    </row>
    <row r="64" spans="1:69" s="44" customFormat="1" ht="12" customHeight="1" x14ac:dyDescent="0.15">
      <c r="A64" s="167" t="s">
        <v>76</v>
      </c>
      <c r="B64" s="168" t="str">
        <f>B45</f>
        <v>Các Sở, ban, ngành</v>
      </c>
      <c r="C64" s="40">
        <f>C65</f>
        <v>6038</v>
      </c>
      <c r="D64" s="40">
        <f t="shared" ref="D64:V64" si="91">D65</f>
        <v>5489</v>
      </c>
      <c r="E64" s="40">
        <f t="shared" si="91"/>
        <v>549</v>
      </c>
      <c r="F64" s="40">
        <f t="shared" si="91"/>
        <v>549</v>
      </c>
      <c r="G64" s="40">
        <f t="shared" si="91"/>
        <v>0</v>
      </c>
      <c r="H64" s="40">
        <f t="shared" si="91"/>
        <v>718</v>
      </c>
      <c r="I64" s="40">
        <f t="shared" si="91"/>
        <v>653</v>
      </c>
      <c r="J64" s="40">
        <f t="shared" si="91"/>
        <v>65</v>
      </c>
      <c r="K64" s="40">
        <f t="shared" si="91"/>
        <v>65</v>
      </c>
      <c r="L64" s="40">
        <f t="shared" si="91"/>
        <v>0</v>
      </c>
      <c r="M64" s="40">
        <f t="shared" si="91"/>
        <v>2528</v>
      </c>
      <c r="N64" s="40">
        <f t="shared" si="91"/>
        <v>2298</v>
      </c>
      <c r="O64" s="40">
        <f t="shared" si="91"/>
        <v>230</v>
      </c>
      <c r="P64" s="40">
        <f t="shared" si="91"/>
        <v>230</v>
      </c>
      <c r="Q64" s="40">
        <f t="shared" si="91"/>
        <v>0</v>
      </c>
      <c r="R64" s="40">
        <f t="shared" si="91"/>
        <v>2792</v>
      </c>
      <c r="S64" s="40">
        <f t="shared" si="91"/>
        <v>2538</v>
      </c>
      <c r="T64" s="40">
        <f t="shared" si="91"/>
        <v>254</v>
      </c>
      <c r="U64" s="40">
        <f t="shared" si="91"/>
        <v>254</v>
      </c>
      <c r="V64" s="40">
        <f t="shared" si="91"/>
        <v>0</v>
      </c>
      <c r="W64" s="156"/>
      <c r="X64" s="156"/>
      <c r="Y64" s="156"/>
      <c r="Z64" s="156"/>
      <c r="AA64" s="177"/>
      <c r="AB64" s="156"/>
      <c r="AC64" s="156"/>
      <c r="AD64" s="177"/>
      <c r="AE64" s="156"/>
      <c r="AF64" s="156"/>
      <c r="AG64" s="177"/>
      <c r="AH64" s="156"/>
      <c r="AI64" s="98"/>
      <c r="AJ64" s="156"/>
      <c r="AK64" s="156"/>
      <c r="AL64" s="218"/>
      <c r="AM64" s="218"/>
      <c r="AN64" s="218"/>
      <c r="AO64" s="156"/>
      <c r="AP64" s="156"/>
      <c r="AQ64" s="219"/>
      <c r="AR64" s="219"/>
      <c r="AS64" s="219"/>
      <c r="AT64" s="156"/>
      <c r="AU64" s="156"/>
      <c r="AV64" s="57"/>
      <c r="AW64" s="57"/>
      <c r="AX64" s="57"/>
      <c r="AY64" s="157"/>
      <c r="AZ64" s="157"/>
      <c r="BA64" s="157"/>
      <c r="BB64" s="157"/>
      <c r="BC64" s="157"/>
      <c r="BD64" s="157"/>
      <c r="BE64" s="157"/>
      <c r="BF64" s="156"/>
      <c r="BG64" s="156"/>
      <c r="BH64" s="156"/>
      <c r="BI64" s="156"/>
      <c r="BJ64" s="156"/>
      <c r="BK64" s="156"/>
      <c r="BL64" s="156"/>
      <c r="BM64" s="156"/>
      <c r="BN64" s="156"/>
      <c r="BO64" s="156"/>
      <c r="BP64" s="156"/>
      <c r="BQ64" s="156"/>
    </row>
    <row r="65" spans="1:69" s="44" customFormat="1" ht="12" customHeight="1" x14ac:dyDescent="0.15">
      <c r="A65" s="85" t="s">
        <v>101</v>
      </c>
      <c r="B65" s="172" t="s">
        <v>111</v>
      </c>
      <c r="C65" s="158">
        <f t="shared" si="7"/>
        <v>6038</v>
      </c>
      <c r="D65" s="158">
        <f t="shared" si="8"/>
        <v>5489</v>
      </c>
      <c r="E65" s="158">
        <f t="shared" si="9"/>
        <v>549</v>
      </c>
      <c r="F65" s="158">
        <f t="shared" si="10"/>
        <v>549</v>
      </c>
      <c r="G65" s="158">
        <f t="shared" si="10"/>
        <v>0</v>
      </c>
      <c r="H65" s="84">
        <f t="shared" si="11"/>
        <v>718</v>
      </c>
      <c r="I65" s="84">
        <v>653</v>
      </c>
      <c r="J65" s="84">
        <f t="shared" si="12"/>
        <v>65</v>
      </c>
      <c r="K65" s="89">
        <v>65</v>
      </c>
      <c r="L65" s="89"/>
      <c r="M65" s="84">
        <f t="shared" si="13"/>
        <v>2528</v>
      </c>
      <c r="N65" s="84">
        <v>2298</v>
      </c>
      <c r="O65" s="84">
        <f t="shared" si="14"/>
        <v>230</v>
      </c>
      <c r="P65" s="84">
        <v>230</v>
      </c>
      <c r="Q65" s="84"/>
      <c r="R65" s="84">
        <f t="shared" si="15"/>
        <v>2792</v>
      </c>
      <c r="S65" s="84">
        <v>2538</v>
      </c>
      <c r="T65" s="88">
        <f t="shared" si="16"/>
        <v>254</v>
      </c>
      <c r="U65" s="84">
        <v>254</v>
      </c>
      <c r="V65" s="84"/>
      <c r="W65" s="84"/>
      <c r="X65" s="84"/>
      <c r="Y65" s="84"/>
      <c r="Z65" s="84"/>
      <c r="AA65" s="214"/>
      <c r="AB65" s="84"/>
      <c r="AC65" s="84"/>
      <c r="AD65" s="214"/>
      <c r="AE65" s="84"/>
      <c r="AF65" s="84"/>
      <c r="AG65" s="214"/>
      <c r="AH65" s="84"/>
      <c r="AI65" s="83"/>
      <c r="AJ65" s="84"/>
      <c r="AK65" s="84"/>
      <c r="AL65" s="221"/>
      <c r="AM65" s="221"/>
      <c r="AN65" s="221"/>
      <c r="AO65" s="84"/>
      <c r="AP65" s="84"/>
      <c r="AQ65" s="64"/>
      <c r="AR65" s="64"/>
      <c r="AS65" s="64"/>
      <c r="AT65" s="84"/>
      <c r="AU65" s="84"/>
      <c r="AV65" s="68"/>
      <c r="AW65" s="68"/>
      <c r="AX65" s="68"/>
      <c r="AY65" s="87"/>
      <c r="AZ65" s="87"/>
      <c r="BA65" s="87"/>
      <c r="BB65" s="87"/>
      <c r="BC65" s="87"/>
      <c r="BD65" s="87"/>
      <c r="BE65" s="87"/>
      <c r="BF65" s="84"/>
      <c r="BG65" s="84"/>
      <c r="BH65" s="84"/>
      <c r="BI65" s="84"/>
      <c r="BJ65" s="84"/>
      <c r="BK65" s="84"/>
      <c r="BL65" s="84"/>
      <c r="BM65" s="84"/>
      <c r="BN65" s="84"/>
      <c r="BO65" s="84"/>
      <c r="BP65" s="84"/>
      <c r="BQ65" s="84"/>
    </row>
    <row r="66" spans="1:69" s="44" customFormat="1" ht="12" customHeight="1" x14ac:dyDescent="0.15">
      <c r="A66" s="167" t="s">
        <v>76</v>
      </c>
      <c r="B66" s="168" t="str">
        <f>B60</f>
        <v>Phân cấp cho cấp huyện</v>
      </c>
      <c r="C66" s="40">
        <f>SUM(C67:C74)</f>
        <v>2941</v>
      </c>
      <c r="D66" s="40">
        <f t="shared" ref="D66:V66" si="92">SUM(D67:D74)</f>
        <v>2672</v>
      </c>
      <c r="E66" s="40">
        <f t="shared" si="92"/>
        <v>269</v>
      </c>
      <c r="F66" s="40">
        <f t="shared" si="92"/>
        <v>62</v>
      </c>
      <c r="G66" s="40">
        <f t="shared" si="92"/>
        <v>207</v>
      </c>
      <c r="H66" s="40">
        <f t="shared" si="92"/>
        <v>309</v>
      </c>
      <c r="I66" s="40">
        <f t="shared" si="92"/>
        <v>281</v>
      </c>
      <c r="J66" s="40">
        <f t="shared" si="92"/>
        <v>28</v>
      </c>
      <c r="K66" s="40">
        <f t="shared" si="92"/>
        <v>7</v>
      </c>
      <c r="L66" s="40">
        <f t="shared" si="92"/>
        <v>21</v>
      </c>
      <c r="M66" s="40">
        <f t="shared" si="92"/>
        <v>1084</v>
      </c>
      <c r="N66" s="40">
        <f t="shared" si="92"/>
        <v>985</v>
      </c>
      <c r="O66" s="40">
        <f t="shared" si="92"/>
        <v>99</v>
      </c>
      <c r="P66" s="40">
        <f t="shared" si="92"/>
        <v>24</v>
      </c>
      <c r="Q66" s="40">
        <f t="shared" si="92"/>
        <v>75</v>
      </c>
      <c r="R66" s="40">
        <f t="shared" si="92"/>
        <v>1548</v>
      </c>
      <c r="S66" s="40">
        <f t="shared" si="92"/>
        <v>1406</v>
      </c>
      <c r="T66" s="40">
        <f t="shared" si="92"/>
        <v>142</v>
      </c>
      <c r="U66" s="40">
        <f t="shared" si="92"/>
        <v>31</v>
      </c>
      <c r="V66" s="40">
        <f t="shared" si="92"/>
        <v>111</v>
      </c>
      <c r="W66" s="156"/>
      <c r="X66" s="156"/>
      <c r="Y66" s="156"/>
      <c r="Z66" s="40">
        <f>SUM(Z67:Z74)</f>
        <v>0</v>
      </c>
      <c r="AA66" s="180">
        <f t="shared" ref="AA66:AS66" si="93">SUM(AA67:AA74)</f>
        <v>0</v>
      </c>
      <c r="AB66" s="40">
        <f t="shared" si="93"/>
        <v>0</v>
      </c>
      <c r="AC66" s="40">
        <f t="shared" si="93"/>
        <v>0</v>
      </c>
      <c r="AD66" s="180">
        <f t="shared" si="93"/>
        <v>0</v>
      </c>
      <c r="AE66" s="40">
        <f t="shared" si="93"/>
        <v>0</v>
      </c>
      <c r="AF66" s="40">
        <f t="shared" si="93"/>
        <v>0</v>
      </c>
      <c r="AG66" s="180">
        <f t="shared" si="93"/>
        <v>0</v>
      </c>
      <c r="AH66" s="40">
        <f t="shared" si="93"/>
        <v>0</v>
      </c>
      <c r="AI66" s="40">
        <f t="shared" si="93"/>
        <v>0</v>
      </c>
      <c r="AJ66" s="40">
        <f t="shared" si="93"/>
        <v>0</v>
      </c>
      <c r="AK66" s="40">
        <f t="shared" si="93"/>
        <v>0</v>
      </c>
      <c r="AL66" s="217">
        <f t="shared" si="93"/>
        <v>433</v>
      </c>
      <c r="AM66" s="217">
        <f t="shared" si="93"/>
        <v>403</v>
      </c>
      <c r="AN66" s="217">
        <f t="shared" si="93"/>
        <v>30</v>
      </c>
      <c r="AO66" s="40">
        <f t="shared" si="93"/>
        <v>12</v>
      </c>
      <c r="AP66" s="40">
        <f t="shared" si="93"/>
        <v>9</v>
      </c>
      <c r="AQ66" s="72">
        <f t="shared" si="93"/>
        <v>41</v>
      </c>
      <c r="AR66" s="72">
        <f t="shared" si="93"/>
        <v>37</v>
      </c>
      <c r="AS66" s="72">
        <f t="shared" si="93"/>
        <v>4</v>
      </c>
      <c r="AT66" s="156"/>
      <c r="AU66" s="156"/>
      <c r="AV66" s="217">
        <f t="shared" ref="AV66:BC66" si="94">SUM(AV67:AV74)</f>
        <v>139</v>
      </c>
      <c r="AW66" s="217">
        <f t="shared" si="94"/>
        <v>126</v>
      </c>
      <c r="AX66" s="217">
        <f t="shared" si="94"/>
        <v>13</v>
      </c>
      <c r="AY66" s="156"/>
      <c r="AZ66" s="156"/>
      <c r="BA66" s="40">
        <f t="shared" si="94"/>
        <v>51</v>
      </c>
      <c r="BB66" s="40">
        <f t="shared" si="94"/>
        <v>38</v>
      </c>
      <c r="BC66" s="40">
        <f t="shared" si="94"/>
        <v>13</v>
      </c>
      <c r="BD66" s="156"/>
      <c r="BE66" s="156"/>
      <c r="BF66" s="156"/>
      <c r="BG66" s="156"/>
      <c r="BH66" s="156"/>
      <c r="BI66" s="156"/>
      <c r="BJ66" s="156"/>
      <c r="BK66" s="156"/>
      <c r="BL66" s="156"/>
      <c r="BM66" s="156"/>
      <c r="BN66" s="156"/>
      <c r="BO66" s="156"/>
      <c r="BP66" s="156"/>
      <c r="BQ66" s="156"/>
    </row>
    <row r="67" spans="1:69" s="44" customFormat="1" ht="12" customHeight="1" x14ac:dyDescent="0.15">
      <c r="A67" s="85" t="s">
        <v>101</v>
      </c>
      <c r="B67" s="174" t="s">
        <v>103</v>
      </c>
      <c r="C67" s="158">
        <f t="shared" si="7"/>
        <v>431</v>
      </c>
      <c r="D67" s="158">
        <f t="shared" si="8"/>
        <v>392</v>
      </c>
      <c r="E67" s="158">
        <f t="shared" si="9"/>
        <v>39</v>
      </c>
      <c r="F67" s="158">
        <f t="shared" si="10"/>
        <v>11</v>
      </c>
      <c r="G67" s="158">
        <f t="shared" si="10"/>
        <v>28</v>
      </c>
      <c r="H67" s="84">
        <f t="shared" si="11"/>
        <v>43</v>
      </c>
      <c r="I67" s="84">
        <v>39</v>
      </c>
      <c r="J67" s="84">
        <f t="shared" si="12"/>
        <v>4</v>
      </c>
      <c r="K67" s="89">
        <v>1</v>
      </c>
      <c r="L67" s="89">
        <v>3</v>
      </c>
      <c r="M67" s="84">
        <f t="shared" si="13"/>
        <v>152</v>
      </c>
      <c r="N67" s="84">
        <v>138</v>
      </c>
      <c r="O67" s="84">
        <f t="shared" si="14"/>
        <v>14</v>
      </c>
      <c r="P67" s="84">
        <v>4</v>
      </c>
      <c r="Q67" s="84">
        <v>10</v>
      </c>
      <c r="R67" s="84">
        <f t="shared" si="15"/>
        <v>236</v>
      </c>
      <c r="S67" s="84">
        <v>215</v>
      </c>
      <c r="T67" s="88">
        <f t="shared" si="16"/>
        <v>21</v>
      </c>
      <c r="U67" s="84">
        <v>6</v>
      </c>
      <c r="V67" s="84">
        <v>15</v>
      </c>
      <c r="W67" s="84"/>
      <c r="X67" s="84"/>
      <c r="Y67" s="84"/>
      <c r="Z67" s="84"/>
      <c r="AA67" s="214"/>
      <c r="AB67" s="84"/>
      <c r="AC67" s="84"/>
      <c r="AD67" s="214"/>
      <c r="AE67" s="84"/>
      <c r="AF67" s="84"/>
      <c r="AG67" s="214"/>
      <c r="AH67" s="84"/>
      <c r="AI67" s="83"/>
      <c r="AJ67" s="84"/>
      <c r="AK67" s="84"/>
      <c r="AL67" s="221"/>
      <c r="AM67" s="221"/>
      <c r="AN67" s="221"/>
      <c r="AO67" s="84"/>
      <c r="AP67" s="84"/>
      <c r="AQ67" s="64"/>
      <c r="AR67" s="64"/>
      <c r="AS67" s="64"/>
      <c r="AT67" s="84"/>
      <c r="AU67" s="84"/>
      <c r="AV67" s="68"/>
      <c r="AW67" s="68"/>
      <c r="AX67" s="68"/>
      <c r="AY67" s="87"/>
      <c r="AZ67" s="87"/>
      <c r="BA67" s="87"/>
      <c r="BB67" s="87"/>
      <c r="BC67" s="87"/>
      <c r="BD67" s="87"/>
      <c r="BE67" s="87"/>
      <c r="BF67" s="84"/>
      <c r="BG67" s="84"/>
      <c r="BH67" s="84"/>
      <c r="BI67" s="84"/>
      <c r="BJ67" s="84"/>
      <c r="BK67" s="84"/>
      <c r="BL67" s="84"/>
      <c r="BM67" s="84"/>
      <c r="BN67" s="84"/>
      <c r="BO67" s="84"/>
      <c r="BP67" s="84"/>
      <c r="BQ67" s="84"/>
    </row>
    <row r="68" spans="1:69" s="44" customFormat="1" ht="12" customHeight="1" x14ac:dyDescent="0.15">
      <c r="A68" s="85" t="s">
        <v>104</v>
      </c>
      <c r="B68" s="86" t="s">
        <v>79</v>
      </c>
      <c r="C68" s="158">
        <f t="shared" si="7"/>
        <v>453</v>
      </c>
      <c r="D68" s="158">
        <f t="shared" si="8"/>
        <v>411</v>
      </c>
      <c r="E68" s="158">
        <f t="shared" si="9"/>
        <v>42</v>
      </c>
      <c r="F68" s="158">
        <f t="shared" si="10"/>
        <v>0</v>
      </c>
      <c r="G68" s="158">
        <f t="shared" si="10"/>
        <v>42</v>
      </c>
      <c r="H68" s="84">
        <f t="shared" si="11"/>
        <v>46</v>
      </c>
      <c r="I68" s="84">
        <v>42</v>
      </c>
      <c r="J68" s="84">
        <f t="shared" si="12"/>
        <v>4</v>
      </c>
      <c r="K68" s="89"/>
      <c r="L68" s="89">
        <v>4</v>
      </c>
      <c r="M68" s="84">
        <f t="shared" si="13"/>
        <v>161</v>
      </c>
      <c r="N68" s="84">
        <v>146</v>
      </c>
      <c r="O68" s="84">
        <f t="shared" si="14"/>
        <v>15</v>
      </c>
      <c r="P68" s="84"/>
      <c r="Q68" s="84">
        <v>15</v>
      </c>
      <c r="R68" s="84">
        <f t="shared" si="15"/>
        <v>246</v>
      </c>
      <c r="S68" s="84">
        <v>223</v>
      </c>
      <c r="T68" s="88">
        <f t="shared" si="16"/>
        <v>23</v>
      </c>
      <c r="U68" s="84">
        <v>0</v>
      </c>
      <c r="V68" s="84">
        <v>23</v>
      </c>
      <c r="W68" s="84"/>
      <c r="X68" s="84"/>
      <c r="Y68" s="84"/>
      <c r="Z68" s="84"/>
      <c r="AA68" s="214"/>
      <c r="AB68" s="84"/>
      <c r="AC68" s="84"/>
      <c r="AD68" s="214"/>
      <c r="AE68" s="84"/>
      <c r="AF68" s="84"/>
      <c r="AG68" s="214"/>
      <c r="AH68" s="84"/>
      <c r="AI68" s="83"/>
      <c r="AJ68" s="84"/>
      <c r="AK68" s="84"/>
      <c r="AL68" s="221"/>
      <c r="AM68" s="221"/>
      <c r="AN68" s="221"/>
      <c r="AO68" s="84"/>
      <c r="AP68" s="84"/>
      <c r="AQ68" s="64"/>
      <c r="AR68" s="64"/>
      <c r="AS68" s="64"/>
      <c r="AT68" s="84"/>
      <c r="AU68" s="84"/>
      <c r="AV68" s="68"/>
      <c r="AW68" s="68"/>
      <c r="AX68" s="68"/>
      <c r="AY68" s="87"/>
      <c r="AZ68" s="87"/>
      <c r="BA68" s="87"/>
      <c r="BB68" s="87"/>
      <c r="BC68" s="87"/>
      <c r="BD68" s="87"/>
      <c r="BE68" s="87"/>
      <c r="BF68" s="84"/>
      <c r="BG68" s="84"/>
      <c r="BH68" s="84"/>
      <c r="BI68" s="84"/>
      <c r="BJ68" s="84"/>
      <c r="BK68" s="84"/>
      <c r="BL68" s="84"/>
      <c r="BM68" s="84"/>
      <c r="BN68" s="84"/>
      <c r="BO68" s="84"/>
      <c r="BP68" s="84"/>
      <c r="BQ68" s="84"/>
    </row>
    <row r="69" spans="1:69" s="44" customFormat="1" ht="12" customHeight="1" x14ac:dyDescent="0.15">
      <c r="A69" s="85" t="s">
        <v>105</v>
      </c>
      <c r="B69" s="86" t="s">
        <v>80</v>
      </c>
      <c r="C69" s="158">
        <f t="shared" si="7"/>
        <v>399</v>
      </c>
      <c r="D69" s="158">
        <f t="shared" si="8"/>
        <v>362</v>
      </c>
      <c r="E69" s="158">
        <f t="shared" si="9"/>
        <v>37</v>
      </c>
      <c r="F69" s="158">
        <f t="shared" si="10"/>
        <v>0</v>
      </c>
      <c r="G69" s="158">
        <f t="shared" si="10"/>
        <v>37</v>
      </c>
      <c r="H69" s="84">
        <f t="shared" si="11"/>
        <v>43</v>
      </c>
      <c r="I69" s="84">
        <v>39</v>
      </c>
      <c r="J69" s="84">
        <f t="shared" si="12"/>
        <v>4</v>
      </c>
      <c r="K69" s="89"/>
      <c r="L69" s="89">
        <v>4</v>
      </c>
      <c r="M69" s="84">
        <f t="shared" si="13"/>
        <v>152</v>
      </c>
      <c r="N69" s="84">
        <v>138</v>
      </c>
      <c r="O69" s="84">
        <f t="shared" si="14"/>
        <v>14</v>
      </c>
      <c r="P69" s="84"/>
      <c r="Q69" s="84">
        <v>14</v>
      </c>
      <c r="R69" s="84">
        <f t="shared" si="15"/>
        <v>204</v>
      </c>
      <c r="S69" s="84">
        <v>185</v>
      </c>
      <c r="T69" s="88">
        <f t="shared" si="16"/>
        <v>19</v>
      </c>
      <c r="U69" s="84">
        <v>0</v>
      </c>
      <c r="V69" s="84">
        <v>19</v>
      </c>
      <c r="W69" s="84"/>
      <c r="X69" s="84"/>
      <c r="Y69" s="84"/>
      <c r="Z69" s="84"/>
      <c r="AA69" s="214"/>
      <c r="AB69" s="84"/>
      <c r="AC69" s="84"/>
      <c r="AD69" s="214"/>
      <c r="AE69" s="84"/>
      <c r="AF69" s="84"/>
      <c r="AG69" s="214"/>
      <c r="AH69" s="84"/>
      <c r="AI69" s="83"/>
      <c r="AJ69" s="84"/>
      <c r="AK69" s="84"/>
      <c r="AL69" s="221"/>
      <c r="AM69" s="221"/>
      <c r="AN69" s="221"/>
      <c r="AO69" s="84"/>
      <c r="AP69" s="84"/>
      <c r="AQ69" s="64"/>
      <c r="AR69" s="64"/>
      <c r="AS69" s="64"/>
      <c r="AT69" s="84"/>
      <c r="AU69" s="84"/>
      <c r="AV69" s="68"/>
      <c r="AW69" s="68"/>
      <c r="AX69" s="68"/>
      <c r="AY69" s="87"/>
      <c r="AZ69" s="87"/>
      <c r="BA69" s="87"/>
      <c r="BB69" s="87"/>
      <c r="BC69" s="87"/>
      <c r="BD69" s="87"/>
      <c r="BE69" s="87"/>
      <c r="BF69" s="84"/>
      <c r="BG69" s="84"/>
      <c r="BH69" s="84"/>
      <c r="BI69" s="84"/>
      <c r="BJ69" s="84"/>
      <c r="BK69" s="84"/>
      <c r="BL69" s="84"/>
      <c r="BM69" s="84"/>
      <c r="BN69" s="84"/>
      <c r="BO69" s="84"/>
      <c r="BP69" s="84"/>
      <c r="BQ69" s="84"/>
    </row>
    <row r="70" spans="1:69" s="44" customFormat="1" ht="12" customHeight="1" x14ac:dyDescent="0.15">
      <c r="A70" s="85" t="s">
        <v>106</v>
      </c>
      <c r="B70" s="86" t="s">
        <v>81</v>
      </c>
      <c r="C70" s="158">
        <f t="shared" si="7"/>
        <v>341</v>
      </c>
      <c r="D70" s="158">
        <f t="shared" si="8"/>
        <v>310</v>
      </c>
      <c r="E70" s="158">
        <f t="shared" si="9"/>
        <v>31</v>
      </c>
      <c r="F70" s="158">
        <f t="shared" si="10"/>
        <v>9</v>
      </c>
      <c r="G70" s="158">
        <f t="shared" si="10"/>
        <v>22</v>
      </c>
      <c r="H70" s="84">
        <f t="shared" si="11"/>
        <v>35</v>
      </c>
      <c r="I70" s="84">
        <v>32</v>
      </c>
      <c r="J70" s="84">
        <f t="shared" si="12"/>
        <v>3</v>
      </c>
      <c r="K70" s="89">
        <v>1</v>
      </c>
      <c r="L70" s="89">
        <v>2</v>
      </c>
      <c r="M70" s="84">
        <f t="shared" si="13"/>
        <v>124</v>
      </c>
      <c r="N70" s="84">
        <v>113</v>
      </c>
      <c r="O70" s="84">
        <f t="shared" si="14"/>
        <v>11</v>
      </c>
      <c r="P70" s="84">
        <v>3</v>
      </c>
      <c r="Q70" s="84">
        <v>8</v>
      </c>
      <c r="R70" s="84">
        <f t="shared" si="15"/>
        <v>182</v>
      </c>
      <c r="S70" s="84">
        <v>165</v>
      </c>
      <c r="T70" s="88">
        <f t="shared" si="16"/>
        <v>17</v>
      </c>
      <c r="U70" s="84">
        <v>5</v>
      </c>
      <c r="V70" s="84">
        <v>12</v>
      </c>
      <c r="W70" s="84"/>
      <c r="X70" s="84"/>
      <c r="Y70" s="84"/>
      <c r="Z70" s="84"/>
      <c r="AA70" s="214"/>
      <c r="AB70" s="84"/>
      <c r="AC70" s="84"/>
      <c r="AD70" s="214"/>
      <c r="AE70" s="84"/>
      <c r="AF70" s="84"/>
      <c r="AG70" s="214"/>
      <c r="AH70" s="84"/>
      <c r="AI70" s="83"/>
      <c r="AJ70" s="84"/>
      <c r="AK70" s="84"/>
      <c r="AL70" s="221"/>
      <c r="AM70" s="221"/>
      <c r="AN70" s="221"/>
      <c r="AO70" s="84"/>
      <c r="AP70" s="84"/>
      <c r="AQ70" s="64"/>
      <c r="AR70" s="64"/>
      <c r="AS70" s="64"/>
      <c r="AT70" s="84"/>
      <c r="AU70" s="84"/>
      <c r="AV70" s="68"/>
      <c r="AW70" s="68"/>
      <c r="AX70" s="68"/>
      <c r="AY70" s="87"/>
      <c r="AZ70" s="87"/>
      <c r="BA70" s="87"/>
      <c r="BB70" s="87"/>
      <c r="BC70" s="87"/>
      <c r="BD70" s="87"/>
      <c r="BE70" s="87"/>
      <c r="BF70" s="84"/>
      <c r="BG70" s="84"/>
      <c r="BH70" s="84"/>
      <c r="BI70" s="84"/>
      <c r="BJ70" s="84"/>
      <c r="BK70" s="84"/>
      <c r="BL70" s="84"/>
      <c r="BM70" s="84"/>
      <c r="BN70" s="84"/>
      <c r="BO70" s="84"/>
      <c r="BP70" s="84"/>
      <c r="BQ70" s="84"/>
    </row>
    <row r="71" spans="1:69" s="44" customFormat="1" ht="12" customHeight="1" x14ac:dyDescent="0.15">
      <c r="A71" s="85" t="s">
        <v>107</v>
      </c>
      <c r="B71" s="86" t="s">
        <v>112</v>
      </c>
      <c r="C71" s="158">
        <f t="shared" si="7"/>
        <v>399</v>
      </c>
      <c r="D71" s="158">
        <f t="shared" si="8"/>
        <v>362</v>
      </c>
      <c r="E71" s="158">
        <f t="shared" si="9"/>
        <v>37</v>
      </c>
      <c r="F71" s="158">
        <f t="shared" ref="F71:G93" si="95">K71+P71+U71</f>
        <v>0</v>
      </c>
      <c r="G71" s="158">
        <f t="shared" si="95"/>
        <v>37</v>
      </c>
      <c r="H71" s="84">
        <f t="shared" si="11"/>
        <v>43</v>
      </c>
      <c r="I71" s="84">
        <v>39</v>
      </c>
      <c r="J71" s="84">
        <f t="shared" si="12"/>
        <v>4</v>
      </c>
      <c r="K71" s="89"/>
      <c r="L71" s="89">
        <v>4</v>
      </c>
      <c r="M71" s="84">
        <f t="shared" si="13"/>
        <v>152</v>
      </c>
      <c r="N71" s="84">
        <v>138</v>
      </c>
      <c r="O71" s="84">
        <f t="shared" si="14"/>
        <v>14</v>
      </c>
      <c r="P71" s="84"/>
      <c r="Q71" s="84">
        <v>14</v>
      </c>
      <c r="R71" s="84">
        <f t="shared" si="15"/>
        <v>204</v>
      </c>
      <c r="S71" s="84">
        <v>185</v>
      </c>
      <c r="T71" s="88">
        <f t="shared" si="16"/>
        <v>19</v>
      </c>
      <c r="U71" s="84">
        <v>0</v>
      </c>
      <c r="V71" s="84">
        <v>19</v>
      </c>
      <c r="W71" s="84"/>
      <c r="X71" s="84"/>
      <c r="Y71" s="84"/>
      <c r="Z71" s="84"/>
      <c r="AA71" s="214"/>
      <c r="AB71" s="84"/>
      <c r="AC71" s="84"/>
      <c r="AD71" s="214"/>
      <c r="AE71" s="84"/>
      <c r="AF71" s="84"/>
      <c r="AG71" s="214"/>
      <c r="AH71" s="84"/>
      <c r="AI71" s="83"/>
      <c r="AJ71" s="84"/>
      <c r="AK71" s="84"/>
      <c r="AL71" s="221"/>
      <c r="AM71" s="221"/>
      <c r="AN71" s="221"/>
      <c r="AO71" s="84"/>
      <c r="AP71" s="84"/>
      <c r="AQ71" s="64"/>
      <c r="AR71" s="64"/>
      <c r="AS71" s="64"/>
      <c r="AT71" s="84"/>
      <c r="AU71" s="84"/>
      <c r="AV71" s="68"/>
      <c r="AW71" s="68"/>
      <c r="AX71" s="68"/>
      <c r="AY71" s="87"/>
      <c r="AZ71" s="87"/>
      <c r="BA71" s="87"/>
      <c r="BB71" s="87"/>
      <c r="BC71" s="87"/>
      <c r="BD71" s="87"/>
      <c r="BE71" s="87"/>
      <c r="BF71" s="84"/>
      <c r="BG71" s="84"/>
      <c r="BH71" s="84"/>
      <c r="BI71" s="84"/>
      <c r="BJ71" s="84"/>
      <c r="BK71" s="84"/>
      <c r="BL71" s="84"/>
      <c r="BM71" s="84"/>
      <c r="BN71" s="84"/>
      <c r="BO71" s="84"/>
      <c r="BP71" s="84"/>
      <c r="BQ71" s="84"/>
    </row>
    <row r="72" spans="1:69" s="213" customFormat="1" ht="12" customHeight="1" x14ac:dyDescent="0.15">
      <c r="A72" s="223" t="s">
        <v>108</v>
      </c>
      <c r="B72" s="216" t="s">
        <v>82</v>
      </c>
      <c r="C72" s="224">
        <f t="shared" ref="C72:C93" si="96">D72+E72</f>
        <v>321</v>
      </c>
      <c r="D72" s="224">
        <f t="shared" ref="D72:D93" si="97">I72+N72+S72</f>
        <v>291</v>
      </c>
      <c r="E72" s="224">
        <f t="shared" ref="E72:E93" si="98">F72+G72</f>
        <v>30</v>
      </c>
      <c r="F72" s="224">
        <f t="shared" si="95"/>
        <v>21</v>
      </c>
      <c r="G72" s="224">
        <f t="shared" si="95"/>
        <v>9</v>
      </c>
      <c r="H72" s="214">
        <f t="shared" si="11"/>
        <v>41</v>
      </c>
      <c r="I72" s="214">
        <v>37</v>
      </c>
      <c r="J72" s="214">
        <f t="shared" si="12"/>
        <v>4</v>
      </c>
      <c r="K72" s="89">
        <v>3</v>
      </c>
      <c r="L72" s="89">
        <v>1</v>
      </c>
      <c r="M72" s="214">
        <f t="shared" si="13"/>
        <v>139</v>
      </c>
      <c r="N72" s="214">
        <v>126</v>
      </c>
      <c r="O72" s="214">
        <f t="shared" si="14"/>
        <v>13</v>
      </c>
      <c r="P72" s="214">
        <v>9</v>
      </c>
      <c r="Q72" s="214">
        <v>4</v>
      </c>
      <c r="R72" s="214">
        <f t="shared" si="15"/>
        <v>141</v>
      </c>
      <c r="S72" s="214">
        <v>128</v>
      </c>
      <c r="T72" s="89">
        <f t="shared" si="16"/>
        <v>13</v>
      </c>
      <c r="U72" s="214">
        <v>9</v>
      </c>
      <c r="V72" s="214">
        <v>4</v>
      </c>
      <c r="W72" s="214"/>
      <c r="X72" s="214"/>
      <c r="Y72" s="214"/>
      <c r="Z72" s="214"/>
      <c r="AA72" s="214"/>
      <c r="AB72" s="214"/>
      <c r="AC72" s="214"/>
      <c r="AD72" s="214"/>
      <c r="AE72" s="214"/>
      <c r="AF72" s="214"/>
      <c r="AG72" s="214"/>
      <c r="AH72" s="214"/>
      <c r="AI72" s="196"/>
      <c r="AJ72" s="214"/>
      <c r="AK72" s="214"/>
      <c r="AL72" s="219">
        <f>AM72+AN72</f>
        <v>231</v>
      </c>
      <c r="AM72" s="219">
        <f>AR72+AW72+BB72+BL72</f>
        <v>201</v>
      </c>
      <c r="AN72" s="219">
        <f>AS72+AX72+BC72+BM72</f>
        <v>30</v>
      </c>
      <c r="AO72" s="177">
        <f>AT72+AY72+BN72</f>
        <v>12</v>
      </c>
      <c r="AP72" s="177">
        <f t="shared" ref="AP72" si="99">AU72+AZ72+BE72+BO72</f>
        <v>9</v>
      </c>
      <c r="AQ72" s="64">
        <f>AR72+AS72</f>
        <v>41</v>
      </c>
      <c r="AR72" s="64">
        <v>37</v>
      </c>
      <c r="AS72" s="64">
        <f>AT72+AU72</f>
        <v>4</v>
      </c>
      <c r="AT72" s="214">
        <v>3</v>
      </c>
      <c r="AU72" s="214">
        <v>1</v>
      </c>
      <c r="AV72" s="64">
        <f>AW72+AX72</f>
        <v>139</v>
      </c>
      <c r="AW72" s="64">
        <v>126</v>
      </c>
      <c r="AX72" s="64">
        <f>AY72+AZ72</f>
        <v>13</v>
      </c>
      <c r="AY72" s="214">
        <v>9</v>
      </c>
      <c r="AZ72" s="214">
        <v>4</v>
      </c>
      <c r="BA72" s="214">
        <f>BB72+BC72</f>
        <v>51</v>
      </c>
      <c r="BB72" s="214">
        <v>38</v>
      </c>
      <c r="BC72" s="214">
        <f>BD72+BE72</f>
        <v>13</v>
      </c>
      <c r="BD72" s="214">
        <v>9</v>
      </c>
      <c r="BE72" s="214">
        <v>4</v>
      </c>
      <c r="BF72" s="214"/>
      <c r="BG72" s="214"/>
      <c r="BH72" s="214"/>
      <c r="BI72" s="214"/>
      <c r="BJ72" s="214"/>
      <c r="BK72" s="214"/>
      <c r="BL72" s="214"/>
      <c r="BM72" s="214"/>
      <c r="BN72" s="214"/>
      <c r="BO72" s="214"/>
      <c r="BP72" s="214"/>
      <c r="BQ72" s="214"/>
    </row>
    <row r="73" spans="1:69" s="213" customFormat="1" ht="12" customHeight="1" x14ac:dyDescent="0.15">
      <c r="A73" s="223" t="s">
        <v>109</v>
      </c>
      <c r="B73" s="216" t="s">
        <v>83</v>
      </c>
      <c r="C73" s="224">
        <f t="shared" si="96"/>
        <v>337</v>
      </c>
      <c r="D73" s="224">
        <f t="shared" si="97"/>
        <v>307</v>
      </c>
      <c r="E73" s="224">
        <f t="shared" si="98"/>
        <v>30</v>
      </c>
      <c r="F73" s="224">
        <f t="shared" si="95"/>
        <v>21</v>
      </c>
      <c r="G73" s="224">
        <f t="shared" si="95"/>
        <v>9</v>
      </c>
      <c r="H73" s="214">
        <f t="shared" si="11"/>
        <v>35</v>
      </c>
      <c r="I73" s="214">
        <v>32</v>
      </c>
      <c r="J73" s="214">
        <f t="shared" si="12"/>
        <v>3</v>
      </c>
      <c r="K73" s="89">
        <v>2</v>
      </c>
      <c r="L73" s="89">
        <v>1</v>
      </c>
      <c r="M73" s="214">
        <f t="shared" si="13"/>
        <v>124</v>
      </c>
      <c r="N73" s="214">
        <v>113</v>
      </c>
      <c r="O73" s="214">
        <f t="shared" si="14"/>
        <v>11</v>
      </c>
      <c r="P73" s="214">
        <v>8</v>
      </c>
      <c r="Q73" s="214">
        <v>3</v>
      </c>
      <c r="R73" s="214">
        <f t="shared" si="15"/>
        <v>178</v>
      </c>
      <c r="S73" s="214">
        <v>162</v>
      </c>
      <c r="T73" s="89">
        <f t="shared" si="16"/>
        <v>16</v>
      </c>
      <c r="U73" s="214">
        <v>11</v>
      </c>
      <c r="V73" s="214">
        <v>5</v>
      </c>
      <c r="W73" s="214"/>
      <c r="X73" s="214"/>
      <c r="Y73" s="214"/>
      <c r="Z73" s="214"/>
      <c r="AA73" s="214"/>
      <c r="AB73" s="214"/>
      <c r="AC73" s="214"/>
      <c r="AD73" s="214"/>
      <c r="AE73" s="214"/>
      <c r="AF73" s="214"/>
      <c r="AG73" s="214"/>
      <c r="AH73" s="214"/>
      <c r="AI73" s="196"/>
      <c r="AJ73" s="214"/>
      <c r="AK73" s="214"/>
      <c r="AL73" s="218">
        <f>AM73+AN73</f>
        <v>202</v>
      </c>
      <c r="AM73" s="64">
        <v>202</v>
      </c>
      <c r="AN73" s="64">
        <v>0</v>
      </c>
      <c r="AO73" s="214"/>
      <c r="AP73" s="214"/>
      <c r="AQ73" s="64"/>
      <c r="AR73" s="64"/>
      <c r="AS73" s="64"/>
      <c r="AT73" s="214"/>
      <c r="AU73" s="214"/>
      <c r="AV73" s="64"/>
      <c r="AW73" s="64"/>
      <c r="AX73" s="64"/>
      <c r="AY73" s="214"/>
      <c r="AZ73" s="214"/>
      <c r="BA73" s="214"/>
      <c r="BB73" s="214"/>
      <c r="BC73" s="214"/>
      <c r="BD73" s="214"/>
      <c r="BE73" s="214"/>
      <c r="BF73" s="214"/>
      <c r="BG73" s="214"/>
      <c r="BH73" s="214"/>
      <c r="BI73" s="214"/>
      <c r="BJ73" s="214"/>
      <c r="BK73" s="214"/>
      <c r="BL73" s="214"/>
      <c r="BM73" s="214"/>
      <c r="BN73" s="214"/>
      <c r="BO73" s="214"/>
      <c r="BP73" s="214"/>
      <c r="BQ73" s="214"/>
    </row>
    <row r="74" spans="1:69" s="44" customFormat="1" ht="12" customHeight="1" x14ac:dyDescent="0.15">
      <c r="A74" s="85" t="s">
        <v>113</v>
      </c>
      <c r="B74" s="169" t="s">
        <v>95</v>
      </c>
      <c r="C74" s="158">
        <f t="shared" si="96"/>
        <v>260</v>
      </c>
      <c r="D74" s="158">
        <f t="shared" si="97"/>
        <v>237</v>
      </c>
      <c r="E74" s="158">
        <f t="shared" si="98"/>
        <v>23</v>
      </c>
      <c r="F74" s="158">
        <f t="shared" si="95"/>
        <v>0</v>
      </c>
      <c r="G74" s="158">
        <f t="shared" si="95"/>
        <v>23</v>
      </c>
      <c r="H74" s="84">
        <f t="shared" si="11"/>
        <v>23</v>
      </c>
      <c r="I74" s="84">
        <v>21</v>
      </c>
      <c r="J74" s="84">
        <f t="shared" si="12"/>
        <v>2</v>
      </c>
      <c r="K74" s="89"/>
      <c r="L74" s="89">
        <v>2</v>
      </c>
      <c r="M74" s="84">
        <f t="shared" si="13"/>
        <v>80</v>
      </c>
      <c r="N74" s="84">
        <v>73</v>
      </c>
      <c r="O74" s="84">
        <f t="shared" si="14"/>
        <v>7</v>
      </c>
      <c r="P74" s="84"/>
      <c r="Q74" s="84">
        <v>7</v>
      </c>
      <c r="R74" s="84">
        <f t="shared" si="15"/>
        <v>157</v>
      </c>
      <c r="S74" s="84">
        <v>143</v>
      </c>
      <c r="T74" s="88">
        <f t="shared" si="16"/>
        <v>14</v>
      </c>
      <c r="U74" s="84">
        <v>0</v>
      </c>
      <c r="V74" s="84">
        <v>14</v>
      </c>
      <c r="W74" s="84"/>
      <c r="X74" s="84"/>
      <c r="Y74" s="84"/>
      <c r="Z74" s="84"/>
      <c r="AA74" s="214"/>
      <c r="AB74" s="84"/>
      <c r="AC74" s="84"/>
      <c r="AD74" s="214"/>
      <c r="AE74" s="84"/>
      <c r="AF74" s="84"/>
      <c r="AG74" s="214"/>
      <c r="AH74" s="84"/>
      <c r="AI74" s="83"/>
      <c r="AJ74" s="84"/>
      <c r="AK74" s="84"/>
      <c r="AL74" s="221"/>
      <c r="AM74" s="221"/>
      <c r="AN74" s="221"/>
      <c r="AO74" s="84"/>
      <c r="AP74" s="84"/>
      <c r="AQ74" s="64"/>
      <c r="AR74" s="64"/>
      <c r="AS74" s="64"/>
      <c r="AT74" s="84"/>
      <c r="AU74" s="84"/>
      <c r="AV74" s="68"/>
      <c r="AW74" s="68"/>
      <c r="AX74" s="68"/>
      <c r="AY74" s="87"/>
      <c r="AZ74" s="87"/>
      <c r="BA74" s="87"/>
      <c r="BB74" s="87"/>
      <c r="BC74" s="87"/>
      <c r="BD74" s="87"/>
      <c r="BE74" s="87"/>
      <c r="BF74" s="84"/>
      <c r="BG74" s="84"/>
      <c r="BH74" s="84"/>
      <c r="BI74" s="84"/>
      <c r="BJ74" s="84"/>
      <c r="BK74" s="84"/>
      <c r="BL74" s="84"/>
      <c r="BM74" s="84"/>
      <c r="BN74" s="84"/>
      <c r="BO74" s="84"/>
      <c r="BP74" s="84"/>
      <c r="BQ74" s="84"/>
    </row>
    <row r="75" spans="1:69" s="44" customFormat="1" ht="12" customHeight="1" x14ac:dyDescent="0.15">
      <c r="A75" s="167" t="s">
        <v>92</v>
      </c>
      <c r="B75" s="168" t="s">
        <v>125</v>
      </c>
      <c r="C75" s="40">
        <f>C76+C79</f>
        <v>0</v>
      </c>
      <c r="D75" s="40">
        <f t="shared" ref="D75:V75" si="100">D76+D79</f>
        <v>0</v>
      </c>
      <c r="E75" s="40">
        <f t="shared" si="100"/>
        <v>0</v>
      </c>
      <c r="F75" s="40">
        <f t="shared" si="100"/>
        <v>0</v>
      </c>
      <c r="G75" s="40">
        <f t="shared" si="100"/>
        <v>0</v>
      </c>
      <c r="H75" s="40">
        <f t="shared" si="100"/>
        <v>0</v>
      </c>
      <c r="I75" s="40">
        <f t="shared" si="100"/>
        <v>0</v>
      </c>
      <c r="J75" s="40">
        <f t="shared" si="100"/>
        <v>0</v>
      </c>
      <c r="K75" s="40">
        <f t="shared" si="100"/>
        <v>0</v>
      </c>
      <c r="L75" s="40">
        <f t="shared" si="100"/>
        <v>0</v>
      </c>
      <c r="M75" s="40">
        <f t="shared" si="100"/>
        <v>0</v>
      </c>
      <c r="N75" s="40">
        <f t="shared" si="100"/>
        <v>0</v>
      </c>
      <c r="O75" s="40">
        <f t="shared" si="100"/>
        <v>0</v>
      </c>
      <c r="P75" s="40">
        <f t="shared" si="100"/>
        <v>0</v>
      </c>
      <c r="Q75" s="40">
        <f t="shared" si="100"/>
        <v>0</v>
      </c>
      <c r="R75" s="40">
        <f t="shared" si="100"/>
        <v>0</v>
      </c>
      <c r="S75" s="40">
        <f t="shared" si="100"/>
        <v>0</v>
      </c>
      <c r="T75" s="40">
        <f t="shared" si="100"/>
        <v>0</v>
      </c>
      <c r="U75" s="40">
        <f t="shared" si="100"/>
        <v>0</v>
      </c>
      <c r="V75" s="40">
        <f t="shared" si="100"/>
        <v>0</v>
      </c>
      <c r="W75" s="156"/>
      <c r="X75" s="156"/>
      <c r="Y75" s="156"/>
      <c r="Z75" s="156"/>
      <c r="AA75" s="177"/>
      <c r="AB75" s="156"/>
      <c r="AC75" s="156"/>
      <c r="AD75" s="177"/>
      <c r="AE75" s="156"/>
      <c r="AF75" s="156"/>
      <c r="AG75" s="177"/>
      <c r="AH75" s="156"/>
      <c r="AI75" s="98"/>
      <c r="AJ75" s="156"/>
      <c r="AK75" s="156"/>
      <c r="AL75" s="218"/>
      <c r="AM75" s="218"/>
      <c r="AN75" s="218"/>
      <c r="AO75" s="156"/>
      <c r="AP75" s="156"/>
      <c r="AQ75" s="219"/>
      <c r="AR75" s="219"/>
      <c r="AS75" s="219"/>
      <c r="AT75" s="156"/>
      <c r="AU75" s="156"/>
      <c r="AV75" s="57"/>
      <c r="AW75" s="57"/>
      <c r="AX75" s="57"/>
      <c r="AY75" s="157"/>
      <c r="AZ75" s="157"/>
      <c r="BA75" s="157"/>
      <c r="BB75" s="157"/>
      <c r="BC75" s="157"/>
      <c r="BD75" s="157"/>
      <c r="BE75" s="157"/>
      <c r="BF75" s="156"/>
      <c r="BG75" s="156"/>
      <c r="BH75" s="156"/>
      <c r="BI75" s="156"/>
      <c r="BJ75" s="156"/>
      <c r="BK75" s="156"/>
      <c r="BL75" s="156"/>
      <c r="BM75" s="156"/>
      <c r="BN75" s="156"/>
      <c r="BO75" s="156"/>
      <c r="BP75" s="156"/>
      <c r="BQ75" s="156"/>
    </row>
    <row r="76" spans="1:69" s="44" customFormat="1" ht="12" customHeight="1" x14ac:dyDescent="0.15">
      <c r="A76" s="167">
        <v>1</v>
      </c>
      <c r="B76" s="168" t="s">
        <v>126</v>
      </c>
      <c r="C76" s="40">
        <f>C77</f>
        <v>0</v>
      </c>
      <c r="D76" s="40">
        <f t="shared" ref="D76:V80" si="101">D77</f>
        <v>0</v>
      </c>
      <c r="E76" s="40">
        <f t="shared" si="101"/>
        <v>0</v>
      </c>
      <c r="F76" s="40">
        <f t="shared" si="101"/>
        <v>0</v>
      </c>
      <c r="G76" s="40">
        <f t="shared" si="101"/>
        <v>0</v>
      </c>
      <c r="H76" s="40">
        <f t="shared" si="101"/>
        <v>0</v>
      </c>
      <c r="I76" s="40">
        <f t="shared" si="101"/>
        <v>0</v>
      </c>
      <c r="J76" s="40">
        <f t="shared" si="101"/>
        <v>0</v>
      </c>
      <c r="K76" s="40">
        <f t="shared" si="101"/>
        <v>0</v>
      </c>
      <c r="L76" s="40">
        <f t="shared" si="101"/>
        <v>0</v>
      </c>
      <c r="M76" s="40">
        <f t="shared" si="101"/>
        <v>0</v>
      </c>
      <c r="N76" s="40">
        <f t="shared" si="101"/>
        <v>0</v>
      </c>
      <c r="O76" s="40">
        <f t="shared" si="101"/>
        <v>0</v>
      </c>
      <c r="P76" s="40">
        <f t="shared" si="101"/>
        <v>0</v>
      </c>
      <c r="Q76" s="40">
        <f t="shared" si="101"/>
        <v>0</v>
      </c>
      <c r="R76" s="40">
        <f t="shared" si="101"/>
        <v>0</v>
      </c>
      <c r="S76" s="40">
        <f t="shared" si="101"/>
        <v>0</v>
      </c>
      <c r="T76" s="40">
        <f t="shared" si="101"/>
        <v>0</v>
      </c>
      <c r="U76" s="40">
        <f t="shared" si="101"/>
        <v>0</v>
      </c>
      <c r="V76" s="40">
        <f t="shared" si="101"/>
        <v>0</v>
      </c>
      <c r="W76" s="156"/>
      <c r="X76" s="156"/>
      <c r="Y76" s="156"/>
      <c r="Z76" s="156"/>
      <c r="AA76" s="177"/>
      <c r="AB76" s="156"/>
      <c r="AC76" s="156"/>
      <c r="AD76" s="177"/>
      <c r="AE76" s="156"/>
      <c r="AF76" s="156"/>
      <c r="AG76" s="177"/>
      <c r="AH76" s="156"/>
      <c r="AI76" s="98"/>
      <c r="AJ76" s="156"/>
      <c r="AK76" s="156"/>
      <c r="AL76" s="218"/>
      <c r="AM76" s="218"/>
      <c r="AN76" s="218"/>
      <c r="AO76" s="156"/>
      <c r="AP76" s="156"/>
      <c r="AQ76" s="219"/>
      <c r="AR76" s="219"/>
      <c r="AS76" s="219"/>
      <c r="AT76" s="156"/>
      <c r="AU76" s="156"/>
      <c r="AV76" s="57"/>
      <c r="AW76" s="57"/>
      <c r="AX76" s="57"/>
      <c r="AY76" s="157"/>
      <c r="AZ76" s="157"/>
      <c r="BA76" s="157"/>
      <c r="BB76" s="157"/>
      <c r="BC76" s="157"/>
      <c r="BD76" s="157"/>
      <c r="BE76" s="157"/>
      <c r="BF76" s="156"/>
      <c r="BG76" s="156"/>
      <c r="BH76" s="156"/>
      <c r="BI76" s="156"/>
      <c r="BJ76" s="156"/>
      <c r="BK76" s="156"/>
      <c r="BL76" s="156"/>
      <c r="BM76" s="156"/>
      <c r="BN76" s="156"/>
      <c r="BO76" s="156"/>
      <c r="BP76" s="156"/>
      <c r="BQ76" s="156"/>
    </row>
    <row r="77" spans="1:69" s="44" customFormat="1" ht="12" customHeight="1" x14ac:dyDescent="0.15">
      <c r="A77" s="167" t="s">
        <v>76</v>
      </c>
      <c r="B77" s="168" t="str">
        <f>B64</f>
        <v>Các Sở, ban, ngành</v>
      </c>
      <c r="C77" s="40">
        <f>C78</f>
        <v>0</v>
      </c>
      <c r="D77" s="40">
        <f t="shared" si="101"/>
        <v>0</v>
      </c>
      <c r="E77" s="40">
        <f t="shared" si="101"/>
        <v>0</v>
      </c>
      <c r="F77" s="40">
        <f t="shared" si="101"/>
        <v>0</v>
      </c>
      <c r="G77" s="40">
        <f t="shared" si="101"/>
        <v>0</v>
      </c>
      <c r="H77" s="40">
        <f t="shared" si="101"/>
        <v>0</v>
      </c>
      <c r="I77" s="40">
        <f t="shared" si="101"/>
        <v>0</v>
      </c>
      <c r="J77" s="40">
        <f t="shared" si="101"/>
        <v>0</v>
      </c>
      <c r="K77" s="40">
        <f t="shared" si="101"/>
        <v>0</v>
      </c>
      <c r="L77" s="40">
        <f t="shared" si="101"/>
        <v>0</v>
      </c>
      <c r="M77" s="40">
        <f t="shared" si="101"/>
        <v>0</v>
      </c>
      <c r="N77" s="40">
        <f t="shared" si="101"/>
        <v>0</v>
      </c>
      <c r="O77" s="40">
        <f t="shared" si="101"/>
        <v>0</v>
      </c>
      <c r="P77" s="40">
        <f t="shared" si="101"/>
        <v>0</v>
      </c>
      <c r="Q77" s="40">
        <f t="shared" si="101"/>
        <v>0</v>
      </c>
      <c r="R77" s="40">
        <f t="shared" si="101"/>
        <v>0</v>
      </c>
      <c r="S77" s="40">
        <f t="shared" si="101"/>
        <v>0</v>
      </c>
      <c r="T77" s="40">
        <f t="shared" si="101"/>
        <v>0</v>
      </c>
      <c r="U77" s="40">
        <f t="shared" si="101"/>
        <v>0</v>
      </c>
      <c r="V77" s="40">
        <f t="shared" si="101"/>
        <v>0</v>
      </c>
      <c r="W77" s="156"/>
      <c r="X77" s="156"/>
      <c r="Y77" s="156"/>
      <c r="Z77" s="156"/>
      <c r="AA77" s="177"/>
      <c r="AB77" s="156"/>
      <c r="AC77" s="156"/>
      <c r="AD77" s="177"/>
      <c r="AE77" s="156"/>
      <c r="AF77" s="156"/>
      <c r="AG77" s="177"/>
      <c r="AH77" s="156"/>
      <c r="AI77" s="98"/>
      <c r="AJ77" s="156"/>
      <c r="AK77" s="156"/>
      <c r="AL77" s="218"/>
      <c r="AM77" s="218"/>
      <c r="AN77" s="218"/>
      <c r="AO77" s="156"/>
      <c r="AP77" s="156"/>
      <c r="AQ77" s="219"/>
      <c r="AR77" s="219"/>
      <c r="AS77" s="219"/>
      <c r="AT77" s="156"/>
      <c r="AU77" s="156"/>
      <c r="AV77" s="57"/>
      <c r="AW77" s="57"/>
      <c r="AX77" s="57"/>
      <c r="AY77" s="157"/>
      <c r="AZ77" s="157"/>
      <c r="BA77" s="157"/>
      <c r="BB77" s="157"/>
      <c r="BC77" s="157"/>
      <c r="BD77" s="157"/>
      <c r="BE77" s="157"/>
      <c r="BF77" s="156"/>
      <c r="BG77" s="156"/>
      <c r="BH77" s="156"/>
      <c r="BI77" s="156"/>
      <c r="BJ77" s="156"/>
      <c r="BK77" s="156"/>
      <c r="BL77" s="156"/>
      <c r="BM77" s="156"/>
      <c r="BN77" s="156"/>
      <c r="BO77" s="156"/>
      <c r="BP77" s="156"/>
      <c r="BQ77" s="156"/>
    </row>
    <row r="78" spans="1:69" s="44" customFormat="1" ht="12" customHeight="1" x14ac:dyDescent="0.15">
      <c r="A78" s="85" t="s">
        <v>101</v>
      </c>
      <c r="B78" s="172" t="s">
        <v>118</v>
      </c>
      <c r="C78" s="40">
        <f t="shared" si="96"/>
        <v>0</v>
      </c>
      <c r="D78" s="40">
        <f t="shared" si="97"/>
        <v>0</v>
      </c>
      <c r="E78" s="40">
        <f t="shared" si="98"/>
        <v>0</v>
      </c>
      <c r="F78" s="40">
        <f t="shared" si="95"/>
        <v>0</v>
      </c>
      <c r="G78" s="40">
        <f t="shared" si="95"/>
        <v>0</v>
      </c>
      <c r="H78" s="156">
        <f t="shared" ref="H78:H93" si="102">I78+J78</f>
        <v>0</v>
      </c>
      <c r="I78" s="156">
        <v>0</v>
      </c>
      <c r="J78" s="156">
        <f t="shared" ref="J78:J93" si="103">K78+L78</f>
        <v>0</v>
      </c>
      <c r="K78" s="173">
        <f t="shared" si="101"/>
        <v>0</v>
      </c>
      <c r="L78" s="173">
        <v>0</v>
      </c>
      <c r="M78" s="84">
        <f t="shared" ref="M78:M93" si="104">N78+O78</f>
        <v>0</v>
      </c>
      <c r="N78" s="156"/>
      <c r="O78" s="84">
        <f t="shared" ref="O78:O93" si="105">P78+Q78</f>
        <v>0</v>
      </c>
      <c r="P78" s="156"/>
      <c r="Q78" s="156"/>
      <c r="R78" s="156">
        <f t="shared" ref="R78:R93" si="106">S78+T78</f>
        <v>0</v>
      </c>
      <c r="S78" s="156"/>
      <c r="T78" s="88">
        <f t="shared" ref="T78:T93" si="107">U78+V78</f>
        <v>0</v>
      </c>
      <c r="U78" s="156"/>
      <c r="V78" s="156"/>
      <c r="W78" s="156"/>
      <c r="X78" s="156"/>
      <c r="Y78" s="156"/>
      <c r="Z78" s="156"/>
      <c r="AA78" s="177"/>
      <c r="AB78" s="156"/>
      <c r="AC78" s="156"/>
      <c r="AD78" s="177"/>
      <c r="AE78" s="156"/>
      <c r="AF78" s="156"/>
      <c r="AG78" s="177"/>
      <c r="AH78" s="156"/>
      <c r="AI78" s="98"/>
      <c r="AJ78" s="156"/>
      <c r="AK78" s="156"/>
      <c r="AL78" s="218"/>
      <c r="AM78" s="218"/>
      <c r="AN78" s="218"/>
      <c r="AO78" s="156"/>
      <c r="AP78" s="156"/>
      <c r="AQ78" s="219"/>
      <c r="AR78" s="219"/>
      <c r="AS78" s="219"/>
      <c r="AT78" s="156"/>
      <c r="AU78" s="156"/>
      <c r="AV78" s="57"/>
      <c r="AW78" s="57"/>
      <c r="AX78" s="57"/>
      <c r="AY78" s="157"/>
      <c r="AZ78" s="157"/>
      <c r="BA78" s="157"/>
      <c r="BB78" s="157"/>
      <c r="BC78" s="157"/>
      <c r="BD78" s="157"/>
      <c r="BE78" s="157"/>
      <c r="BF78" s="156"/>
      <c r="BG78" s="156"/>
      <c r="BH78" s="156"/>
      <c r="BI78" s="156"/>
      <c r="BJ78" s="156"/>
      <c r="BK78" s="156"/>
      <c r="BL78" s="156"/>
      <c r="BM78" s="156"/>
      <c r="BN78" s="156"/>
      <c r="BO78" s="156"/>
      <c r="BP78" s="156"/>
      <c r="BQ78" s="156"/>
    </row>
    <row r="79" spans="1:69" s="44" customFormat="1" ht="12" customHeight="1" x14ac:dyDescent="0.15">
      <c r="A79" s="167">
        <v>2</v>
      </c>
      <c r="B79" s="168" t="s">
        <v>127</v>
      </c>
      <c r="C79" s="40">
        <f>C80</f>
        <v>0</v>
      </c>
      <c r="D79" s="40">
        <f t="shared" ref="D79:J80" si="108">D80</f>
        <v>0</v>
      </c>
      <c r="E79" s="40">
        <f t="shared" si="108"/>
        <v>0</v>
      </c>
      <c r="F79" s="40">
        <f t="shared" si="108"/>
        <v>0</v>
      </c>
      <c r="G79" s="40">
        <f t="shared" si="108"/>
        <v>0</v>
      </c>
      <c r="H79" s="40">
        <f t="shared" si="108"/>
        <v>0</v>
      </c>
      <c r="I79" s="40">
        <f t="shared" si="108"/>
        <v>0</v>
      </c>
      <c r="J79" s="40">
        <f t="shared" si="108"/>
        <v>0</v>
      </c>
      <c r="K79" s="40">
        <f t="shared" si="101"/>
        <v>0</v>
      </c>
      <c r="L79" s="40">
        <f t="shared" si="101"/>
        <v>0</v>
      </c>
      <c r="M79" s="40">
        <f t="shared" si="101"/>
        <v>0</v>
      </c>
      <c r="N79" s="40">
        <f t="shared" si="101"/>
        <v>0</v>
      </c>
      <c r="O79" s="40">
        <f t="shared" si="101"/>
        <v>0</v>
      </c>
      <c r="P79" s="40">
        <f t="shared" si="101"/>
        <v>0</v>
      </c>
      <c r="Q79" s="40">
        <f t="shared" si="101"/>
        <v>0</v>
      </c>
      <c r="R79" s="40">
        <f t="shared" si="101"/>
        <v>0</v>
      </c>
      <c r="S79" s="40">
        <f t="shared" si="101"/>
        <v>0</v>
      </c>
      <c r="T79" s="40">
        <f t="shared" si="101"/>
        <v>0</v>
      </c>
      <c r="U79" s="40">
        <f t="shared" si="101"/>
        <v>0</v>
      </c>
      <c r="V79" s="40">
        <f t="shared" si="101"/>
        <v>0</v>
      </c>
      <c r="W79" s="156"/>
      <c r="X79" s="156"/>
      <c r="Y79" s="156"/>
      <c r="Z79" s="156"/>
      <c r="AA79" s="177"/>
      <c r="AB79" s="156"/>
      <c r="AC79" s="156"/>
      <c r="AD79" s="177"/>
      <c r="AE79" s="156"/>
      <c r="AF79" s="156"/>
      <c r="AG79" s="177"/>
      <c r="AH79" s="156"/>
      <c r="AI79" s="98"/>
      <c r="AJ79" s="156"/>
      <c r="AK79" s="156"/>
      <c r="AL79" s="218"/>
      <c r="AM79" s="218"/>
      <c r="AN79" s="218"/>
      <c r="AO79" s="156"/>
      <c r="AP79" s="156"/>
      <c r="AQ79" s="219"/>
      <c r="AR79" s="219"/>
      <c r="AS79" s="219"/>
      <c r="AT79" s="156"/>
      <c r="AU79" s="156"/>
      <c r="AV79" s="57"/>
      <c r="AW79" s="57"/>
      <c r="AX79" s="57"/>
      <c r="AY79" s="157"/>
      <c r="AZ79" s="157"/>
      <c r="BA79" s="157"/>
      <c r="BB79" s="157"/>
      <c r="BC79" s="157"/>
      <c r="BD79" s="157"/>
      <c r="BE79" s="157"/>
      <c r="BF79" s="156"/>
      <c r="BG79" s="156"/>
      <c r="BH79" s="156"/>
      <c r="BI79" s="156"/>
      <c r="BJ79" s="156"/>
      <c r="BK79" s="156"/>
      <c r="BL79" s="156"/>
      <c r="BM79" s="156"/>
      <c r="BN79" s="156"/>
      <c r="BO79" s="156"/>
      <c r="BP79" s="156"/>
      <c r="BQ79" s="156"/>
    </row>
    <row r="80" spans="1:69" s="44" customFormat="1" ht="12" customHeight="1" x14ac:dyDescent="0.15">
      <c r="A80" s="167" t="s">
        <v>76</v>
      </c>
      <c r="B80" s="168" t="str">
        <f>B77</f>
        <v>Các Sở, ban, ngành</v>
      </c>
      <c r="C80" s="40">
        <f>C81</f>
        <v>0</v>
      </c>
      <c r="D80" s="40">
        <f t="shared" si="108"/>
        <v>0</v>
      </c>
      <c r="E80" s="40">
        <f t="shared" si="108"/>
        <v>0</v>
      </c>
      <c r="F80" s="40">
        <f t="shared" si="108"/>
        <v>0</v>
      </c>
      <c r="G80" s="40">
        <f t="shared" si="108"/>
        <v>0</v>
      </c>
      <c r="H80" s="40">
        <f t="shared" si="108"/>
        <v>0</v>
      </c>
      <c r="I80" s="40">
        <f t="shared" si="108"/>
        <v>0</v>
      </c>
      <c r="J80" s="40">
        <f t="shared" si="108"/>
        <v>0</v>
      </c>
      <c r="K80" s="40">
        <f t="shared" si="101"/>
        <v>0</v>
      </c>
      <c r="L80" s="40">
        <f t="shared" si="101"/>
        <v>0</v>
      </c>
      <c r="M80" s="40">
        <f t="shared" si="101"/>
        <v>0</v>
      </c>
      <c r="N80" s="40">
        <f t="shared" si="101"/>
        <v>0</v>
      </c>
      <c r="O80" s="40">
        <f t="shared" si="101"/>
        <v>0</v>
      </c>
      <c r="P80" s="40">
        <f t="shared" si="101"/>
        <v>0</v>
      </c>
      <c r="Q80" s="40">
        <f t="shared" si="101"/>
        <v>0</v>
      </c>
      <c r="R80" s="40">
        <f t="shared" si="101"/>
        <v>0</v>
      </c>
      <c r="S80" s="40">
        <f t="shared" si="101"/>
        <v>0</v>
      </c>
      <c r="T80" s="40">
        <f t="shared" si="101"/>
        <v>0</v>
      </c>
      <c r="U80" s="40">
        <f t="shared" si="101"/>
        <v>0</v>
      </c>
      <c r="V80" s="40">
        <f t="shared" si="101"/>
        <v>0</v>
      </c>
      <c r="W80" s="156"/>
      <c r="X80" s="156"/>
      <c r="Y80" s="156"/>
      <c r="Z80" s="156"/>
      <c r="AA80" s="177"/>
      <c r="AB80" s="156"/>
      <c r="AC80" s="156"/>
      <c r="AD80" s="177"/>
      <c r="AE80" s="156"/>
      <c r="AF80" s="156"/>
      <c r="AG80" s="177"/>
      <c r="AH80" s="156"/>
      <c r="AI80" s="98"/>
      <c r="AJ80" s="156"/>
      <c r="AK80" s="156"/>
      <c r="AL80" s="218"/>
      <c r="AM80" s="218"/>
      <c r="AN80" s="218"/>
      <c r="AO80" s="156"/>
      <c r="AP80" s="156"/>
      <c r="AQ80" s="219"/>
      <c r="AR80" s="219"/>
      <c r="AS80" s="219"/>
      <c r="AT80" s="156"/>
      <c r="AU80" s="156"/>
      <c r="AV80" s="57"/>
      <c r="AW80" s="57"/>
      <c r="AX80" s="57"/>
      <c r="AY80" s="157"/>
      <c r="AZ80" s="157"/>
      <c r="BA80" s="157"/>
      <c r="BB80" s="157"/>
      <c r="BC80" s="157"/>
      <c r="BD80" s="157"/>
      <c r="BE80" s="157"/>
      <c r="BF80" s="156"/>
      <c r="BG80" s="156"/>
      <c r="BH80" s="156"/>
      <c r="BI80" s="156"/>
      <c r="BJ80" s="156"/>
      <c r="BK80" s="156"/>
      <c r="BL80" s="156"/>
      <c r="BM80" s="156"/>
      <c r="BN80" s="156"/>
      <c r="BO80" s="156"/>
      <c r="BP80" s="156"/>
      <c r="BQ80" s="156"/>
    </row>
    <row r="81" spans="1:69" s="44" customFormat="1" ht="12" customHeight="1" x14ac:dyDescent="0.15">
      <c r="A81" s="85" t="s">
        <v>101</v>
      </c>
      <c r="B81" s="172" t="s">
        <v>111</v>
      </c>
      <c r="C81" s="40">
        <f t="shared" si="96"/>
        <v>0</v>
      </c>
      <c r="D81" s="40">
        <f t="shared" si="97"/>
        <v>0</v>
      </c>
      <c r="E81" s="40">
        <f t="shared" si="98"/>
        <v>0</v>
      </c>
      <c r="F81" s="40">
        <f t="shared" si="95"/>
        <v>0</v>
      </c>
      <c r="G81" s="40">
        <f t="shared" si="95"/>
        <v>0</v>
      </c>
      <c r="H81" s="156">
        <f t="shared" si="102"/>
        <v>0</v>
      </c>
      <c r="I81" s="156">
        <v>0</v>
      </c>
      <c r="J81" s="156">
        <f t="shared" si="103"/>
        <v>0</v>
      </c>
      <c r="K81" s="176">
        <f t="shared" ref="K81" si="109">+K82+K84</f>
        <v>0</v>
      </c>
      <c r="L81" s="176">
        <v>0</v>
      </c>
      <c r="M81" s="84">
        <f t="shared" si="104"/>
        <v>0</v>
      </c>
      <c r="N81" s="156"/>
      <c r="O81" s="84">
        <f t="shared" si="105"/>
        <v>0</v>
      </c>
      <c r="P81" s="156"/>
      <c r="Q81" s="156"/>
      <c r="R81" s="156">
        <f t="shared" si="106"/>
        <v>0</v>
      </c>
      <c r="S81" s="156"/>
      <c r="T81" s="88">
        <f t="shared" si="107"/>
        <v>0</v>
      </c>
      <c r="U81" s="156"/>
      <c r="V81" s="156"/>
      <c r="W81" s="156"/>
      <c r="X81" s="156"/>
      <c r="Y81" s="156"/>
      <c r="Z81" s="156"/>
      <c r="AA81" s="177"/>
      <c r="AB81" s="156"/>
      <c r="AC81" s="156"/>
      <c r="AD81" s="177"/>
      <c r="AE81" s="156"/>
      <c r="AF81" s="156"/>
      <c r="AG81" s="177"/>
      <c r="AH81" s="156"/>
      <c r="AI81" s="98"/>
      <c r="AJ81" s="156"/>
      <c r="AK81" s="156"/>
      <c r="AL81" s="218"/>
      <c r="AM81" s="218"/>
      <c r="AN81" s="218"/>
      <c r="AO81" s="156"/>
      <c r="AP81" s="156"/>
      <c r="AQ81" s="219"/>
      <c r="AR81" s="219"/>
      <c r="AS81" s="219"/>
      <c r="AT81" s="156"/>
      <c r="AU81" s="156"/>
      <c r="AV81" s="57"/>
      <c r="AW81" s="57"/>
      <c r="AX81" s="57"/>
      <c r="AY81" s="157"/>
      <c r="AZ81" s="157"/>
      <c r="BA81" s="157"/>
      <c r="BB81" s="157"/>
      <c r="BC81" s="157"/>
      <c r="BD81" s="157"/>
      <c r="BE81" s="157"/>
      <c r="BF81" s="156"/>
      <c r="BG81" s="156"/>
      <c r="BH81" s="156"/>
      <c r="BI81" s="156"/>
      <c r="BJ81" s="156"/>
      <c r="BK81" s="156"/>
      <c r="BL81" s="156"/>
      <c r="BM81" s="156"/>
      <c r="BN81" s="156"/>
      <c r="BO81" s="156"/>
      <c r="BP81" s="156"/>
      <c r="BQ81" s="156"/>
    </row>
    <row r="82" spans="1:69" s="44" customFormat="1" ht="12" customHeight="1" x14ac:dyDescent="0.15">
      <c r="A82" s="167" t="s">
        <v>94</v>
      </c>
      <c r="B82" s="168" t="s">
        <v>128</v>
      </c>
      <c r="C82" s="40">
        <f>C83+C85</f>
        <v>0</v>
      </c>
      <c r="D82" s="40">
        <f t="shared" ref="D82:V82" si="110">D83+D85</f>
        <v>0</v>
      </c>
      <c r="E82" s="40">
        <f t="shared" si="110"/>
        <v>0</v>
      </c>
      <c r="F82" s="40">
        <f t="shared" si="110"/>
        <v>0</v>
      </c>
      <c r="G82" s="40">
        <f t="shared" si="110"/>
        <v>0</v>
      </c>
      <c r="H82" s="40">
        <f t="shared" si="110"/>
        <v>0</v>
      </c>
      <c r="I82" s="40">
        <f t="shared" si="110"/>
        <v>0</v>
      </c>
      <c r="J82" s="40">
        <f t="shared" si="110"/>
        <v>0</v>
      </c>
      <c r="K82" s="40">
        <f t="shared" si="110"/>
        <v>0</v>
      </c>
      <c r="L82" s="40">
        <f t="shared" si="110"/>
        <v>0</v>
      </c>
      <c r="M82" s="40">
        <f t="shared" si="110"/>
        <v>0</v>
      </c>
      <c r="N82" s="40">
        <f t="shared" si="110"/>
        <v>0</v>
      </c>
      <c r="O82" s="40">
        <f t="shared" si="110"/>
        <v>0</v>
      </c>
      <c r="P82" s="40">
        <f t="shared" si="110"/>
        <v>0</v>
      </c>
      <c r="Q82" s="40">
        <f t="shared" si="110"/>
        <v>0</v>
      </c>
      <c r="R82" s="40">
        <f t="shared" si="110"/>
        <v>0</v>
      </c>
      <c r="S82" s="40">
        <f t="shared" si="110"/>
        <v>0</v>
      </c>
      <c r="T82" s="40">
        <f t="shared" si="110"/>
        <v>0</v>
      </c>
      <c r="U82" s="40">
        <f t="shared" si="110"/>
        <v>0</v>
      </c>
      <c r="V82" s="40">
        <f t="shared" si="110"/>
        <v>0</v>
      </c>
      <c r="W82" s="156"/>
      <c r="X82" s="156"/>
      <c r="Y82" s="156"/>
      <c r="Z82" s="156"/>
      <c r="AA82" s="177"/>
      <c r="AB82" s="156"/>
      <c r="AC82" s="156"/>
      <c r="AD82" s="177"/>
      <c r="AE82" s="156"/>
      <c r="AF82" s="156"/>
      <c r="AG82" s="177"/>
      <c r="AH82" s="156"/>
      <c r="AI82" s="98"/>
      <c r="AJ82" s="156"/>
      <c r="AK82" s="156"/>
      <c r="AL82" s="218"/>
      <c r="AM82" s="218"/>
      <c r="AN82" s="218"/>
      <c r="AO82" s="156"/>
      <c r="AP82" s="156"/>
      <c r="AQ82" s="219"/>
      <c r="AR82" s="219"/>
      <c r="AS82" s="219"/>
      <c r="AT82" s="156"/>
      <c r="AU82" s="156"/>
      <c r="AV82" s="57"/>
      <c r="AW82" s="57"/>
      <c r="AX82" s="57"/>
      <c r="AY82" s="157"/>
      <c r="AZ82" s="157"/>
      <c r="BA82" s="157"/>
      <c r="BB82" s="157"/>
      <c r="BC82" s="157"/>
      <c r="BD82" s="157"/>
      <c r="BE82" s="157"/>
      <c r="BF82" s="156"/>
      <c r="BG82" s="156"/>
      <c r="BH82" s="156"/>
      <c r="BI82" s="156"/>
      <c r="BJ82" s="156"/>
      <c r="BK82" s="156"/>
      <c r="BL82" s="156"/>
      <c r="BM82" s="156"/>
      <c r="BN82" s="156"/>
      <c r="BO82" s="156"/>
      <c r="BP82" s="156"/>
      <c r="BQ82" s="156"/>
    </row>
    <row r="83" spans="1:69" s="44" customFormat="1" ht="12" customHeight="1" x14ac:dyDescent="0.15">
      <c r="A83" s="167" t="s">
        <v>76</v>
      </c>
      <c r="B83" s="168" t="str">
        <f>B80</f>
        <v>Các Sở, ban, ngành</v>
      </c>
      <c r="C83" s="40">
        <f>C84</f>
        <v>0</v>
      </c>
      <c r="D83" s="40">
        <f t="shared" ref="D83:V83" si="111">D84</f>
        <v>0</v>
      </c>
      <c r="E83" s="40">
        <f t="shared" si="111"/>
        <v>0</v>
      </c>
      <c r="F83" s="40">
        <f t="shared" si="111"/>
        <v>0</v>
      </c>
      <c r="G83" s="40">
        <f t="shared" si="111"/>
        <v>0</v>
      </c>
      <c r="H83" s="40">
        <f t="shared" si="111"/>
        <v>0</v>
      </c>
      <c r="I83" s="40">
        <f t="shared" si="111"/>
        <v>0</v>
      </c>
      <c r="J83" s="40">
        <f t="shared" si="111"/>
        <v>0</v>
      </c>
      <c r="K83" s="40">
        <f t="shared" si="111"/>
        <v>0</v>
      </c>
      <c r="L83" s="40">
        <f t="shared" si="111"/>
        <v>0</v>
      </c>
      <c r="M83" s="40">
        <f t="shared" si="111"/>
        <v>0</v>
      </c>
      <c r="N83" s="40">
        <f t="shared" si="111"/>
        <v>0</v>
      </c>
      <c r="O83" s="40">
        <f t="shared" si="111"/>
        <v>0</v>
      </c>
      <c r="P83" s="40">
        <f t="shared" si="111"/>
        <v>0</v>
      </c>
      <c r="Q83" s="40">
        <f t="shared" si="111"/>
        <v>0</v>
      </c>
      <c r="R83" s="40">
        <f t="shared" si="111"/>
        <v>0</v>
      </c>
      <c r="S83" s="40">
        <f t="shared" si="111"/>
        <v>0</v>
      </c>
      <c r="T83" s="40">
        <f t="shared" si="111"/>
        <v>0</v>
      </c>
      <c r="U83" s="40">
        <f t="shared" si="111"/>
        <v>0</v>
      </c>
      <c r="V83" s="40">
        <f t="shared" si="111"/>
        <v>0</v>
      </c>
      <c r="W83" s="156"/>
      <c r="X83" s="156"/>
      <c r="Y83" s="156"/>
      <c r="Z83" s="156"/>
      <c r="AA83" s="177"/>
      <c r="AB83" s="156"/>
      <c r="AC83" s="156"/>
      <c r="AD83" s="177"/>
      <c r="AE83" s="156"/>
      <c r="AF83" s="156"/>
      <c r="AG83" s="177"/>
      <c r="AH83" s="156"/>
      <c r="AI83" s="98"/>
      <c r="AJ83" s="156"/>
      <c r="AK83" s="156"/>
      <c r="AL83" s="218"/>
      <c r="AM83" s="218"/>
      <c r="AN83" s="218"/>
      <c r="AO83" s="156"/>
      <c r="AP83" s="156"/>
      <c r="AQ83" s="219"/>
      <c r="AR83" s="219"/>
      <c r="AS83" s="219"/>
      <c r="AT83" s="156"/>
      <c r="AU83" s="156"/>
      <c r="AV83" s="57"/>
      <c r="AW83" s="57"/>
      <c r="AX83" s="57"/>
      <c r="AY83" s="157"/>
      <c r="AZ83" s="157"/>
      <c r="BA83" s="157"/>
      <c r="BB83" s="157"/>
      <c r="BC83" s="157"/>
      <c r="BD83" s="157"/>
      <c r="BE83" s="157"/>
      <c r="BF83" s="156"/>
      <c r="BG83" s="156"/>
      <c r="BH83" s="156"/>
      <c r="BI83" s="156"/>
      <c r="BJ83" s="156"/>
      <c r="BK83" s="156"/>
      <c r="BL83" s="156"/>
      <c r="BM83" s="156"/>
      <c r="BN83" s="156"/>
      <c r="BO83" s="156"/>
      <c r="BP83" s="156"/>
      <c r="BQ83" s="156"/>
    </row>
    <row r="84" spans="1:69" s="44" customFormat="1" ht="12" customHeight="1" x14ac:dyDescent="0.15">
      <c r="A84" s="85" t="s">
        <v>101</v>
      </c>
      <c r="B84" s="172" t="s">
        <v>111</v>
      </c>
      <c r="C84" s="40">
        <f t="shared" si="96"/>
        <v>0</v>
      </c>
      <c r="D84" s="40">
        <f t="shared" si="97"/>
        <v>0</v>
      </c>
      <c r="E84" s="40">
        <f t="shared" si="98"/>
        <v>0</v>
      </c>
      <c r="F84" s="40">
        <f t="shared" si="95"/>
        <v>0</v>
      </c>
      <c r="G84" s="40">
        <f t="shared" si="95"/>
        <v>0</v>
      </c>
      <c r="H84" s="156">
        <f t="shared" si="102"/>
        <v>0</v>
      </c>
      <c r="I84" s="156">
        <v>0</v>
      </c>
      <c r="J84" s="156">
        <f t="shared" si="103"/>
        <v>0</v>
      </c>
      <c r="K84" s="177">
        <f t="shared" ref="K84" si="112">+SUM(K85:K92)</f>
        <v>0</v>
      </c>
      <c r="L84" s="177">
        <v>0</v>
      </c>
      <c r="M84" s="84">
        <f t="shared" si="104"/>
        <v>0</v>
      </c>
      <c r="N84" s="156"/>
      <c r="O84" s="84">
        <f t="shared" si="105"/>
        <v>0</v>
      </c>
      <c r="P84" s="156"/>
      <c r="Q84" s="156"/>
      <c r="R84" s="156">
        <f t="shared" si="106"/>
        <v>0</v>
      </c>
      <c r="S84" s="156"/>
      <c r="T84" s="88">
        <f t="shared" si="107"/>
        <v>0</v>
      </c>
      <c r="U84" s="156"/>
      <c r="V84" s="156"/>
      <c r="W84" s="156"/>
      <c r="X84" s="156"/>
      <c r="Y84" s="156"/>
      <c r="Z84" s="156"/>
      <c r="AA84" s="177"/>
      <c r="AB84" s="156"/>
      <c r="AC84" s="156"/>
      <c r="AD84" s="177"/>
      <c r="AE84" s="156"/>
      <c r="AF84" s="156"/>
      <c r="AG84" s="177"/>
      <c r="AH84" s="156"/>
      <c r="AI84" s="98"/>
      <c r="AJ84" s="156"/>
      <c r="AK84" s="156"/>
      <c r="AL84" s="218"/>
      <c r="AM84" s="218"/>
      <c r="AN84" s="218"/>
      <c r="AO84" s="156"/>
      <c r="AP84" s="156"/>
      <c r="AQ84" s="219"/>
      <c r="AR84" s="219"/>
      <c r="AS84" s="219"/>
      <c r="AT84" s="156"/>
      <c r="AU84" s="156"/>
      <c r="AV84" s="57"/>
      <c r="AW84" s="57"/>
      <c r="AX84" s="57"/>
      <c r="AY84" s="157"/>
      <c r="AZ84" s="157"/>
      <c r="BA84" s="157"/>
      <c r="BB84" s="157"/>
      <c r="BC84" s="157"/>
      <c r="BD84" s="157"/>
      <c r="BE84" s="157"/>
      <c r="BF84" s="156"/>
      <c r="BG84" s="156"/>
      <c r="BH84" s="156"/>
      <c r="BI84" s="156"/>
      <c r="BJ84" s="156"/>
      <c r="BK84" s="156"/>
      <c r="BL84" s="156"/>
      <c r="BM84" s="156"/>
      <c r="BN84" s="156"/>
      <c r="BO84" s="156"/>
      <c r="BP84" s="156"/>
      <c r="BQ84" s="156"/>
    </row>
    <row r="85" spans="1:69" s="44" customFormat="1" ht="12" customHeight="1" x14ac:dyDescent="0.15">
      <c r="A85" s="167" t="s">
        <v>76</v>
      </c>
      <c r="B85" s="168" t="str">
        <f>B66</f>
        <v>Phân cấp cho cấp huyện</v>
      </c>
      <c r="C85" s="40">
        <f>SUM(C86:C93)</f>
        <v>0</v>
      </c>
      <c r="D85" s="40">
        <f t="shared" ref="D85:V85" si="113">SUM(D86:D93)</f>
        <v>0</v>
      </c>
      <c r="E85" s="40">
        <f t="shared" si="113"/>
        <v>0</v>
      </c>
      <c r="F85" s="40">
        <f t="shared" si="113"/>
        <v>0</v>
      </c>
      <c r="G85" s="40">
        <f t="shared" si="113"/>
        <v>0</v>
      </c>
      <c r="H85" s="40">
        <f t="shared" si="113"/>
        <v>0</v>
      </c>
      <c r="I85" s="40">
        <f t="shared" si="113"/>
        <v>0</v>
      </c>
      <c r="J85" s="40">
        <f t="shared" si="113"/>
        <v>0</v>
      </c>
      <c r="K85" s="40">
        <f t="shared" si="113"/>
        <v>0</v>
      </c>
      <c r="L85" s="40">
        <f t="shared" si="113"/>
        <v>0</v>
      </c>
      <c r="M85" s="40">
        <f t="shared" si="113"/>
        <v>0</v>
      </c>
      <c r="N85" s="40">
        <f t="shared" si="113"/>
        <v>0</v>
      </c>
      <c r="O85" s="40">
        <f t="shared" si="113"/>
        <v>0</v>
      </c>
      <c r="P85" s="40">
        <f t="shared" si="113"/>
        <v>0</v>
      </c>
      <c r="Q85" s="40">
        <f t="shared" si="113"/>
        <v>0</v>
      </c>
      <c r="R85" s="40">
        <f t="shared" si="113"/>
        <v>0</v>
      </c>
      <c r="S85" s="40">
        <f t="shared" si="113"/>
        <v>0</v>
      </c>
      <c r="T85" s="40">
        <f t="shared" si="113"/>
        <v>0</v>
      </c>
      <c r="U85" s="40">
        <f t="shared" si="113"/>
        <v>0</v>
      </c>
      <c r="V85" s="40">
        <f t="shared" si="113"/>
        <v>0</v>
      </c>
      <c r="W85" s="156"/>
      <c r="X85" s="156"/>
      <c r="Y85" s="156"/>
      <c r="Z85" s="156"/>
      <c r="AA85" s="177"/>
      <c r="AB85" s="156"/>
      <c r="AC85" s="156"/>
      <c r="AD85" s="177"/>
      <c r="AE85" s="156"/>
      <c r="AF85" s="156"/>
      <c r="AG85" s="177"/>
      <c r="AH85" s="156"/>
      <c r="AI85" s="98"/>
      <c r="AJ85" s="156"/>
      <c r="AK85" s="156"/>
      <c r="AL85" s="218"/>
      <c r="AM85" s="218"/>
      <c r="AN85" s="218"/>
      <c r="AO85" s="156"/>
      <c r="AP85" s="156"/>
      <c r="AQ85" s="219"/>
      <c r="AR85" s="219"/>
      <c r="AS85" s="219"/>
      <c r="AT85" s="156"/>
      <c r="AU85" s="156"/>
      <c r="AV85" s="57"/>
      <c r="AW85" s="57"/>
      <c r="AX85" s="57"/>
      <c r="AY85" s="157"/>
      <c r="AZ85" s="157"/>
      <c r="BA85" s="157"/>
      <c r="BB85" s="157"/>
      <c r="BC85" s="157"/>
      <c r="BD85" s="157"/>
      <c r="BE85" s="157"/>
      <c r="BF85" s="156"/>
      <c r="BG85" s="156"/>
      <c r="BH85" s="156"/>
      <c r="BI85" s="156"/>
      <c r="BJ85" s="156"/>
      <c r="BK85" s="156"/>
      <c r="BL85" s="156"/>
      <c r="BM85" s="156"/>
      <c r="BN85" s="156"/>
      <c r="BO85" s="156"/>
      <c r="BP85" s="156"/>
      <c r="BQ85" s="156"/>
    </row>
    <row r="86" spans="1:69" s="44" customFormat="1" ht="12" customHeight="1" x14ac:dyDescent="0.15">
      <c r="A86" s="85">
        <v>1</v>
      </c>
      <c r="B86" s="174" t="s">
        <v>103</v>
      </c>
      <c r="C86" s="40">
        <f t="shared" si="96"/>
        <v>0</v>
      </c>
      <c r="D86" s="40">
        <f t="shared" si="97"/>
        <v>0</v>
      </c>
      <c r="E86" s="40">
        <f t="shared" si="98"/>
        <v>0</v>
      </c>
      <c r="F86" s="40">
        <f t="shared" si="95"/>
        <v>0</v>
      </c>
      <c r="G86" s="40">
        <f t="shared" si="95"/>
        <v>0</v>
      </c>
      <c r="H86" s="156">
        <f t="shared" si="102"/>
        <v>0</v>
      </c>
      <c r="I86" s="156"/>
      <c r="J86" s="156">
        <f t="shared" si="103"/>
        <v>0</v>
      </c>
      <c r="K86" s="89"/>
      <c r="L86" s="89">
        <v>0</v>
      </c>
      <c r="M86" s="84">
        <f t="shared" si="104"/>
        <v>0</v>
      </c>
      <c r="N86" s="156"/>
      <c r="O86" s="84">
        <f t="shared" si="105"/>
        <v>0</v>
      </c>
      <c r="P86" s="156"/>
      <c r="Q86" s="156"/>
      <c r="R86" s="156">
        <f t="shared" si="106"/>
        <v>0</v>
      </c>
      <c r="S86" s="156"/>
      <c r="T86" s="88">
        <f t="shared" si="107"/>
        <v>0</v>
      </c>
      <c r="U86" s="156"/>
      <c r="V86" s="156"/>
      <c r="W86" s="156"/>
      <c r="X86" s="156"/>
      <c r="Y86" s="156"/>
      <c r="Z86" s="156"/>
      <c r="AA86" s="177"/>
      <c r="AB86" s="156"/>
      <c r="AC86" s="156"/>
      <c r="AD86" s="177"/>
      <c r="AE86" s="156"/>
      <c r="AF86" s="156"/>
      <c r="AG86" s="177"/>
      <c r="AH86" s="156"/>
      <c r="AI86" s="98"/>
      <c r="AJ86" s="156"/>
      <c r="AK86" s="156"/>
      <c r="AL86" s="218"/>
      <c r="AM86" s="218"/>
      <c r="AN86" s="218"/>
      <c r="AO86" s="156"/>
      <c r="AP86" s="156"/>
      <c r="AQ86" s="219"/>
      <c r="AR86" s="219"/>
      <c r="AS86" s="219"/>
      <c r="AT86" s="156"/>
      <c r="AU86" s="156"/>
      <c r="AV86" s="57"/>
      <c r="AW86" s="57"/>
      <c r="AX86" s="57"/>
      <c r="AY86" s="157"/>
      <c r="AZ86" s="157"/>
      <c r="BA86" s="157"/>
      <c r="BB86" s="157"/>
      <c r="BC86" s="157"/>
      <c r="BD86" s="157"/>
      <c r="BE86" s="157"/>
      <c r="BF86" s="156"/>
      <c r="BG86" s="156"/>
      <c r="BH86" s="156"/>
      <c r="BI86" s="156"/>
      <c r="BJ86" s="156"/>
      <c r="BK86" s="156"/>
      <c r="BL86" s="156"/>
      <c r="BM86" s="156"/>
      <c r="BN86" s="156"/>
      <c r="BO86" s="156"/>
      <c r="BP86" s="156"/>
      <c r="BQ86" s="156"/>
    </row>
    <row r="87" spans="1:69" s="44" customFormat="1" ht="12" customHeight="1" x14ac:dyDescent="0.15">
      <c r="A87" s="85">
        <v>2</v>
      </c>
      <c r="B87" s="86" t="s">
        <v>79</v>
      </c>
      <c r="C87" s="40">
        <f t="shared" si="96"/>
        <v>0</v>
      </c>
      <c r="D87" s="40">
        <f t="shared" si="97"/>
        <v>0</v>
      </c>
      <c r="E87" s="40">
        <f t="shared" si="98"/>
        <v>0</v>
      </c>
      <c r="F87" s="40">
        <f t="shared" si="95"/>
        <v>0</v>
      </c>
      <c r="G87" s="40">
        <f t="shared" si="95"/>
        <v>0</v>
      </c>
      <c r="H87" s="156">
        <f t="shared" si="102"/>
        <v>0</v>
      </c>
      <c r="I87" s="156"/>
      <c r="J87" s="156">
        <f t="shared" si="103"/>
        <v>0</v>
      </c>
      <c r="K87" s="89"/>
      <c r="L87" s="89">
        <v>0</v>
      </c>
      <c r="M87" s="84">
        <f t="shared" si="104"/>
        <v>0</v>
      </c>
      <c r="N87" s="156"/>
      <c r="O87" s="84">
        <f t="shared" si="105"/>
        <v>0</v>
      </c>
      <c r="P87" s="156"/>
      <c r="Q87" s="156"/>
      <c r="R87" s="156">
        <f t="shared" si="106"/>
        <v>0</v>
      </c>
      <c r="S87" s="156"/>
      <c r="T87" s="88">
        <f t="shared" si="107"/>
        <v>0</v>
      </c>
      <c r="U87" s="156"/>
      <c r="V87" s="156"/>
      <c r="W87" s="156"/>
      <c r="X87" s="156"/>
      <c r="Y87" s="156"/>
      <c r="Z87" s="156"/>
      <c r="AA87" s="177"/>
      <c r="AB87" s="156"/>
      <c r="AC87" s="156"/>
      <c r="AD87" s="177"/>
      <c r="AE87" s="156"/>
      <c r="AF87" s="156"/>
      <c r="AG87" s="177"/>
      <c r="AH87" s="156"/>
      <c r="AI87" s="98"/>
      <c r="AJ87" s="156"/>
      <c r="AK87" s="156"/>
      <c r="AL87" s="218"/>
      <c r="AM87" s="218"/>
      <c r="AN87" s="218"/>
      <c r="AO87" s="156"/>
      <c r="AP87" s="156"/>
      <c r="AQ87" s="219"/>
      <c r="AR87" s="219"/>
      <c r="AS87" s="219"/>
      <c r="AT87" s="156"/>
      <c r="AU87" s="156"/>
      <c r="AV87" s="57"/>
      <c r="AW87" s="57"/>
      <c r="AX87" s="57"/>
      <c r="AY87" s="157"/>
      <c r="AZ87" s="157"/>
      <c r="BA87" s="157"/>
      <c r="BB87" s="157"/>
      <c r="BC87" s="157"/>
      <c r="BD87" s="157"/>
      <c r="BE87" s="157"/>
      <c r="BF87" s="156"/>
      <c r="BG87" s="156"/>
      <c r="BH87" s="156"/>
      <c r="BI87" s="156"/>
      <c r="BJ87" s="156"/>
      <c r="BK87" s="156"/>
      <c r="BL87" s="156"/>
      <c r="BM87" s="156"/>
      <c r="BN87" s="156"/>
      <c r="BO87" s="156"/>
      <c r="BP87" s="156"/>
      <c r="BQ87" s="156"/>
    </row>
    <row r="88" spans="1:69" s="44" customFormat="1" ht="12" customHeight="1" x14ac:dyDescent="0.15">
      <c r="A88" s="85" t="s">
        <v>105</v>
      </c>
      <c r="B88" s="86" t="s">
        <v>80</v>
      </c>
      <c r="C88" s="40">
        <f t="shared" si="96"/>
        <v>0</v>
      </c>
      <c r="D88" s="40">
        <f t="shared" si="97"/>
        <v>0</v>
      </c>
      <c r="E88" s="40">
        <f t="shared" si="98"/>
        <v>0</v>
      </c>
      <c r="F88" s="40">
        <f t="shared" si="95"/>
        <v>0</v>
      </c>
      <c r="G88" s="40">
        <f t="shared" si="95"/>
        <v>0</v>
      </c>
      <c r="H88" s="156">
        <f t="shared" si="102"/>
        <v>0</v>
      </c>
      <c r="I88" s="156"/>
      <c r="J88" s="156">
        <f t="shared" si="103"/>
        <v>0</v>
      </c>
      <c r="K88" s="89"/>
      <c r="L88" s="89">
        <v>0</v>
      </c>
      <c r="M88" s="84">
        <f t="shared" si="104"/>
        <v>0</v>
      </c>
      <c r="N88" s="156"/>
      <c r="O88" s="84">
        <f t="shared" si="105"/>
        <v>0</v>
      </c>
      <c r="P88" s="156"/>
      <c r="Q88" s="156"/>
      <c r="R88" s="156">
        <f t="shared" si="106"/>
        <v>0</v>
      </c>
      <c r="S88" s="156"/>
      <c r="T88" s="88">
        <f t="shared" si="107"/>
        <v>0</v>
      </c>
      <c r="U88" s="156"/>
      <c r="V88" s="156"/>
      <c r="W88" s="156"/>
      <c r="X88" s="156"/>
      <c r="Y88" s="156"/>
      <c r="Z88" s="156"/>
      <c r="AA88" s="177"/>
      <c r="AB88" s="156"/>
      <c r="AC88" s="156"/>
      <c r="AD88" s="177"/>
      <c r="AE88" s="156"/>
      <c r="AF88" s="156"/>
      <c r="AG88" s="177"/>
      <c r="AH88" s="156"/>
      <c r="AI88" s="98"/>
      <c r="AJ88" s="156"/>
      <c r="AK88" s="156"/>
      <c r="AL88" s="218"/>
      <c r="AM88" s="218"/>
      <c r="AN88" s="218"/>
      <c r="AO88" s="156"/>
      <c r="AP88" s="156"/>
      <c r="AQ88" s="219"/>
      <c r="AR88" s="219"/>
      <c r="AS88" s="219"/>
      <c r="AT88" s="156"/>
      <c r="AU88" s="156"/>
      <c r="AV88" s="57"/>
      <c r="AW88" s="57"/>
      <c r="AX88" s="57"/>
      <c r="AY88" s="157"/>
      <c r="AZ88" s="157"/>
      <c r="BA88" s="157"/>
      <c r="BB88" s="157"/>
      <c r="BC88" s="157"/>
      <c r="BD88" s="157"/>
      <c r="BE88" s="157"/>
      <c r="BF88" s="156"/>
      <c r="BG88" s="156"/>
      <c r="BH88" s="156"/>
      <c r="BI88" s="156"/>
      <c r="BJ88" s="156"/>
      <c r="BK88" s="156"/>
      <c r="BL88" s="156"/>
      <c r="BM88" s="156"/>
      <c r="BN88" s="156"/>
      <c r="BO88" s="156"/>
      <c r="BP88" s="156"/>
      <c r="BQ88" s="156"/>
    </row>
    <row r="89" spans="1:69" s="44" customFormat="1" ht="12" customHeight="1" x14ac:dyDescent="0.15">
      <c r="A89" s="85">
        <v>4</v>
      </c>
      <c r="B89" s="86" t="s">
        <v>81</v>
      </c>
      <c r="C89" s="40">
        <f t="shared" si="96"/>
        <v>0</v>
      </c>
      <c r="D89" s="40">
        <f t="shared" si="97"/>
        <v>0</v>
      </c>
      <c r="E89" s="40">
        <f t="shared" si="98"/>
        <v>0</v>
      </c>
      <c r="F89" s="40">
        <f t="shared" si="95"/>
        <v>0</v>
      </c>
      <c r="G89" s="40">
        <f t="shared" si="95"/>
        <v>0</v>
      </c>
      <c r="H89" s="156">
        <f t="shared" si="102"/>
        <v>0</v>
      </c>
      <c r="I89" s="156"/>
      <c r="J89" s="156">
        <f t="shared" si="103"/>
        <v>0</v>
      </c>
      <c r="K89" s="89"/>
      <c r="L89" s="89">
        <v>0</v>
      </c>
      <c r="M89" s="84">
        <f t="shared" si="104"/>
        <v>0</v>
      </c>
      <c r="N89" s="156"/>
      <c r="O89" s="84">
        <f t="shared" si="105"/>
        <v>0</v>
      </c>
      <c r="P89" s="156"/>
      <c r="Q89" s="156"/>
      <c r="R89" s="156">
        <f t="shared" si="106"/>
        <v>0</v>
      </c>
      <c r="S89" s="156"/>
      <c r="T89" s="88">
        <f t="shared" si="107"/>
        <v>0</v>
      </c>
      <c r="U89" s="156"/>
      <c r="V89" s="156"/>
      <c r="W89" s="156"/>
      <c r="X89" s="156"/>
      <c r="Y89" s="156"/>
      <c r="Z89" s="156"/>
      <c r="AA89" s="177"/>
      <c r="AB89" s="156"/>
      <c r="AC89" s="156"/>
      <c r="AD89" s="177"/>
      <c r="AE89" s="156"/>
      <c r="AF89" s="156"/>
      <c r="AG89" s="177"/>
      <c r="AH89" s="156"/>
      <c r="AI89" s="98"/>
      <c r="AJ89" s="156"/>
      <c r="AK89" s="156"/>
      <c r="AL89" s="218"/>
      <c r="AM89" s="218"/>
      <c r="AN89" s="218"/>
      <c r="AO89" s="156"/>
      <c r="AP89" s="156"/>
      <c r="AQ89" s="219"/>
      <c r="AR89" s="219"/>
      <c r="AS89" s="219"/>
      <c r="AT89" s="156"/>
      <c r="AU89" s="156"/>
      <c r="AV89" s="57"/>
      <c r="AW89" s="57"/>
      <c r="AX89" s="57"/>
      <c r="AY89" s="157"/>
      <c r="AZ89" s="157"/>
      <c r="BA89" s="157"/>
      <c r="BB89" s="157"/>
      <c r="BC89" s="157"/>
      <c r="BD89" s="157"/>
      <c r="BE89" s="157"/>
      <c r="BF89" s="156"/>
      <c r="BG89" s="156"/>
      <c r="BH89" s="156"/>
      <c r="BI89" s="156"/>
      <c r="BJ89" s="156"/>
      <c r="BK89" s="156"/>
      <c r="BL89" s="156"/>
      <c r="BM89" s="156"/>
      <c r="BN89" s="156"/>
      <c r="BO89" s="156"/>
      <c r="BP89" s="156"/>
      <c r="BQ89" s="156"/>
    </row>
    <row r="90" spans="1:69" s="44" customFormat="1" ht="12" customHeight="1" x14ac:dyDescent="0.15">
      <c r="A90" s="85">
        <v>5</v>
      </c>
      <c r="B90" s="86" t="s">
        <v>112</v>
      </c>
      <c r="C90" s="40">
        <f t="shared" si="96"/>
        <v>0</v>
      </c>
      <c r="D90" s="40">
        <f t="shared" si="97"/>
        <v>0</v>
      </c>
      <c r="E90" s="40">
        <f t="shared" si="98"/>
        <v>0</v>
      </c>
      <c r="F90" s="40">
        <f t="shared" si="95"/>
        <v>0</v>
      </c>
      <c r="G90" s="40">
        <f t="shared" si="95"/>
        <v>0</v>
      </c>
      <c r="H90" s="156">
        <f t="shared" si="102"/>
        <v>0</v>
      </c>
      <c r="I90" s="156"/>
      <c r="J90" s="156">
        <f t="shared" si="103"/>
        <v>0</v>
      </c>
      <c r="K90" s="89"/>
      <c r="L90" s="89">
        <v>0</v>
      </c>
      <c r="M90" s="84">
        <f t="shared" si="104"/>
        <v>0</v>
      </c>
      <c r="N90" s="156"/>
      <c r="O90" s="84">
        <f t="shared" si="105"/>
        <v>0</v>
      </c>
      <c r="P90" s="156"/>
      <c r="Q90" s="156"/>
      <c r="R90" s="156">
        <f t="shared" si="106"/>
        <v>0</v>
      </c>
      <c r="S90" s="156"/>
      <c r="T90" s="88">
        <f t="shared" si="107"/>
        <v>0</v>
      </c>
      <c r="U90" s="156"/>
      <c r="V90" s="156"/>
      <c r="W90" s="156"/>
      <c r="X90" s="156"/>
      <c r="Y90" s="156"/>
      <c r="Z90" s="156"/>
      <c r="AA90" s="177"/>
      <c r="AB90" s="156"/>
      <c r="AC90" s="156"/>
      <c r="AD90" s="177"/>
      <c r="AE90" s="156"/>
      <c r="AF90" s="156"/>
      <c r="AG90" s="177"/>
      <c r="AH90" s="156"/>
      <c r="AI90" s="98"/>
      <c r="AJ90" s="156"/>
      <c r="AK90" s="156"/>
      <c r="AL90" s="218"/>
      <c r="AM90" s="218"/>
      <c r="AN90" s="218"/>
      <c r="AO90" s="156"/>
      <c r="AP90" s="156"/>
      <c r="AQ90" s="219"/>
      <c r="AR90" s="219"/>
      <c r="AS90" s="219"/>
      <c r="AT90" s="156"/>
      <c r="AU90" s="156"/>
      <c r="AV90" s="57"/>
      <c r="AW90" s="57"/>
      <c r="AX90" s="57"/>
      <c r="AY90" s="157"/>
      <c r="AZ90" s="157"/>
      <c r="BA90" s="157"/>
      <c r="BB90" s="157"/>
      <c r="BC90" s="157"/>
      <c r="BD90" s="157"/>
      <c r="BE90" s="157"/>
      <c r="BF90" s="156"/>
      <c r="BG90" s="156"/>
      <c r="BH90" s="156"/>
      <c r="BI90" s="156"/>
      <c r="BJ90" s="156"/>
      <c r="BK90" s="156"/>
      <c r="BL90" s="156"/>
      <c r="BM90" s="156"/>
      <c r="BN90" s="156"/>
      <c r="BO90" s="156"/>
      <c r="BP90" s="156"/>
      <c r="BQ90" s="156"/>
    </row>
    <row r="91" spans="1:69" s="44" customFormat="1" ht="12" customHeight="1" x14ac:dyDescent="0.15">
      <c r="A91" s="85" t="s">
        <v>108</v>
      </c>
      <c r="B91" s="169" t="s">
        <v>82</v>
      </c>
      <c r="C91" s="40">
        <f t="shared" si="96"/>
        <v>0</v>
      </c>
      <c r="D91" s="40">
        <f t="shared" si="97"/>
        <v>0</v>
      </c>
      <c r="E91" s="40">
        <f t="shared" si="98"/>
        <v>0</v>
      </c>
      <c r="F91" s="40">
        <f t="shared" si="95"/>
        <v>0</v>
      </c>
      <c r="G91" s="40">
        <f t="shared" si="95"/>
        <v>0</v>
      </c>
      <c r="H91" s="156">
        <f t="shared" si="102"/>
        <v>0</v>
      </c>
      <c r="I91" s="156"/>
      <c r="J91" s="156">
        <f t="shared" si="103"/>
        <v>0</v>
      </c>
      <c r="K91" s="89"/>
      <c r="L91" s="89">
        <v>0</v>
      </c>
      <c r="M91" s="84">
        <f t="shared" si="104"/>
        <v>0</v>
      </c>
      <c r="N91" s="156"/>
      <c r="O91" s="84">
        <f t="shared" si="105"/>
        <v>0</v>
      </c>
      <c r="P91" s="156"/>
      <c r="Q91" s="156"/>
      <c r="R91" s="156">
        <f t="shared" si="106"/>
        <v>0</v>
      </c>
      <c r="S91" s="156"/>
      <c r="T91" s="88">
        <f t="shared" si="107"/>
        <v>0</v>
      </c>
      <c r="U91" s="156"/>
      <c r="V91" s="156"/>
      <c r="W91" s="156"/>
      <c r="X91" s="156"/>
      <c r="Y91" s="156"/>
      <c r="Z91" s="156"/>
      <c r="AA91" s="177"/>
      <c r="AB91" s="156"/>
      <c r="AC91" s="156"/>
      <c r="AD91" s="177"/>
      <c r="AE91" s="156"/>
      <c r="AF91" s="156"/>
      <c r="AG91" s="177"/>
      <c r="AH91" s="156"/>
      <c r="AI91" s="98"/>
      <c r="AJ91" s="156"/>
      <c r="AK91" s="156"/>
      <c r="AL91" s="218"/>
      <c r="AM91" s="218"/>
      <c r="AN91" s="218"/>
      <c r="AO91" s="156"/>
      <c r="AP91" s="156"/>
      <c r="AQ91" s="219"/>
      <c r="AR91" s="219"/>
      <c r="AS91" s="219"/>
      <c r="AT91" s="156"/>
      <c r="AU91" s="156"/>
      <c r="AV91" s="57"/>
      <c r="AW91" s="57"/>
      <c r="AX91" s="57"/>
      <c r="AY91" s="157"/>
      <c r="AZ91" s="157"/>
      <c r="BA91" s="157"/>
      <c r="BB91" s="157"/>
      <c r="BC91" s="157"/>
      <c r="BD91" s="157"/>
      <c r="BE91" s="157"/>
      <c r="BF91" s="156"/>
      <c r="BG91" s="156"/>
      <c r="BH91" s="156"/>
      <c r="BI91" s="156"/>
      <c r="BJ91" s="156"/>
      <c r="BK91" s="156"/>
      <c r="BL91" s="156"/>
      <c r="BM91" s="156"/>
      <c r="BN91" s="156"/>
      <c r="BO91" s="156"/>
      <c r="BP91" s="156"/>
      <c r="BQ91" s="156"/>
    </row>
    <row r="92" spans="1:69" s="44" customFormat="1" ht="12" customHeight="1" x14ac:dyDescent="0.15">
      <c r="A92" s="85">
        <v>7</v>
      </c>
      <c r="B92" s="169" t="s">
        <v>83</v>
      </c>
      <c r="C92" s="40">
        <f t="shared" si="96"/>
        <v>0</v>
      </c>
      <c r="D92" s="40">
        <f t="shared" si="97"/>
        <v>0</v>
      </c>
      <c r="E92" s="40">
        <f t="shared" si="98"/>
        <v>0</v>
      </c>
      <c r="F92" s="40">
        <f t="shared" si="95"/>
        <v>0</v>
      </c>
      <c r="G92" s="40">
        <f t="shared" si="95"/>
        <v>0</v>
      </c>
      <c r="H92" s="156">
        <f t="shared" si="102"/>
        <v>0</v>
      </c>
      <c r="I92" s="156"/>
      <c r="J92" s="156">
        <f t="shared" si="103"/>
        <v>0</v>
      </c>
      <c r="K92" s="89"/>
      <c r="L92" s="89">
        <v>0</v>
      </c>
      <c r="M92" s="84">
        <f t="shared" si="104"/>
        <v>0</v>
      </c>
      <c r="N92" s="156"/>
      <c r="O92" s="84">
        <f t="shared" si="105"/>
        <v>0</v>
      </c>
      <c r="P92" s="156"/>
      <c r="Q92" s="156"/>
      <c r="R92" s="156">
        <f t="shared" si="106"/>
        <v>0</v>
      </c>
      <c r="S92" s="156"/>
      <c r="T92" s="88">
        <f t="shared" si="107"/>
        <v>0</v>
      </c>
      <c r="U92" s="156"/>
      <c r="V92" s="156"/>
      <c r="W92" s="156"/>
      <c r="X92" s="156"/>
      <c r="Y92" s="156"/>
      <c r="Z92" s="156"/>
      <c r="AA92" s="177"/>
      <c r="AB92" s="156"/>
      <c r="AC92" s="156"/>
      <c r="AD92" s="177"/>
      <c r="AE92" s="156"/>
      <c r="AF92" s="156"/>
      <c r="AG92" s="177"/>
      <c r="AH92" s="156"/>
      <c r="AI92" s="98"/>
      <c r="AJ92" s="156"/>
      <c r="AK92" s="156"/>
      <c r="AL92" s="218"/>
      <c r="AM92" s="218"/>
      <c r="AN92" s="218"/>
      <c r="AO92" s="156"/>
      <c r="AP92" s="156"/>
      <c r="AQ92" s="219"/>
      <c r="AR92" s="219"/>
      <c r="AS92" s="219"/>
      <c r="AT92" s="156"/>
      <c r="AU92" s="156"/>
      <c r="AV92" s="57"/>
      <c r="AW92" s="57"/>
      <c r="AX92" s="57"/>
      <c r="AY92" s="157"/>
      <c r="AZ92" s="157"/>
      <c r="BA92" s="157"/>
      <c r="BB92" s="157"/>
      <c r="BC92" s="157"/>
      <c r="BD92" s="157"/>
      <c r="BE92" s="157"/>
      <c r="BF92" s="156"/>
      <c r="BG92" s="156"/>
      <c r="BH92" s="156"/>
      <c r="BI92" s="156"/>
      <c r="BJ92" s="156"/>
      <c r="BK92" s="156"/>
      <c r="BL92" s="156"/>
      <c r="BM92" s="156"/>
      <c r="BN92" s="156"/>
      <c r="BO92" s="156"/>
      <c r="BP92" s="156"/>
      <c r="BQ92" s="156"/>
    </row>
    <row r="93" spans="1:69" s="44" customFormat="1" ht="12" customHeight="1" x14ac:dyDescent="0.15">
      <c r="A93" s="85">
        <v>8</v>
      </c>
      <c r="B93" s="169" t="str">
        <f>B74</f>
        <v>UBND thành phố Gia Nghĩa</v>
      </c>
      <c r="C93" s="40">
        <f t="shared" si="96"/>
        <v>0</v>
      </c>
      <c r="D93" s="40">
        <f t="shared" si="97"/>
        <v>0</v>
      </c>
      <c r="E93" s="40">
        <f t="shared" si="98"/>
        <v>0</v>
      </c>
      <c r="F93" s="40">
        <f t="shared" si="95"/>
        <v>0</v>
      </c>
      <c r="G93" s="40">
        <f t="shared" si="95"/>
        <v>0</v>
      </c>
      <c r="H93" s="156">
        <f t="shared" si="102"/>
        <v>0</v>
      </c>
      <c r="I93" s="156"/>
      <c r="J93" s="156">
        <f t="shared" si="103"/>
        <v>0</v>
      </c>
      <c r="K93" s="178"/>
      <c r="L93" s="178"/>
      <c r="M93" s="84">
        <f t="shared" si="104"/>
        <v>0</v>
      </c>
      <c r="N93" s="156"/>
      <c r="O93" s="84">
        <f t="shared" si="105"/>
        <v>0</v>
      </c>
      <c r="P93" s="156"/>
      <c r="Q93" s="156"/>
      <c r="R93" s="156">
        <f t="shared" si="106"/>
        <v>0</v>
      </c>
      <c r="S93" s="156"/>
      <c r="T93" s="88">
        <f t="shared" si="107"/>
        <v>0</v>
      </c>
      <c r="U93" s="156"/>
      <c r="V93" s="156"/>
      <c r="W93" s="156"/>
      <c r="X93" s="156"/>
      <c r="Y93" s="156"/>
      <c r="Z93" s="156"/>
      <c r="AA93" s="177"/>
      <c r="AB93" s="156"/>
      <c r="AC93" s="156"/>
      <c r="AD93" s="177"/>
      <c r="AE93" s="156"/>
      <c r="AF93" s="156"/>
      <c r="AG93" s="177"/>
      <c r="AH93" s="156"/>
      <c r="AI93" s="98"/>
      <c r="AJ93" s="156"/>
      <c r="AK93" s="156"/>
      <c r="AL93" s="218"/>
      <c r="AM93" s="218"/>
      <c r="AN93" s="218"/>
      <c r="AO93" s="156"/>
      <c r="AP93" s="156"/>
      <c r="AQ93" s="219"/>
      <c r="AR93" s="219"/>
      <c r="AS93" s="219"/>
      <c r="AT93" s="156"/>
      <c r="AU93" s="156"/>
      <c r="AV93" s="57"/>
      <c r="AW93" s="57"/>
      <c r="AX93" s="57"/>
      <c r="AY93" s="157"/>
      <c r="AZ93" s="157"/>
      <c r="BA93" s="157"/>
      <c r="BB93" s="157"/>
      <c r="BC93" s="157"/>
      <c r="BD93" s="157"/>
      <c r="BE93" s="157"/>
      <c r="BF93" s="156"/>
      <c r="BG93" s="156"/>
      <c r="BH93" s="156"/>
      <c r="BI93" s="156"/>
      <c r="BJ93" s="156"/>
      <c r="BK93" s="156"/>
      <c r="BL93" s="156"/>
      <c r="BM93" s="156"/>
      <c r="BN93" s="156"/>
      <c r="BO93" s="156"/>
      <c r="BP93" s="156"/>
      <c r="BQ93" s="156"/>
    </row>
    <row r="94" spans="1:69" ht="9" customHeight="1" x14ac:dyDescent="0.2"/>
    <row r="95" spans="1:69" ht="12.75" x14ac:dyDescent="0.2">
      <c r="B95" s="13" t="s">
        <v>73</v>
      </c>
    </row>
  </sheetData>
  <mergeCells count="72">
    <mergeCell ref="A1:BQ1"/>
    <mergeCell ref="A2:AG2"/>
    <mergeCell ref="BO2:BQ2"/>
    <mergeCell ref="A3:A7"/>
    <mergeCell ref="B3:AI3"/>
    <mergeCell ref="AJ3:BP3"/>
    <mergeCell ref="BQ3:BQ7"/>
    <mergeCell ref="B4:B7"/>
    <mergeCell ref="C4:V4"/>
    <mergeCell ref="W4:AH4"/>
    <mergeCell ref="BP4:BP7"/>
    <mergeCell ref="C5:G5"/>
    <mergeCell ref="H5:L5"/>
    <mergeCell ref="M5:Q5"/>
    <mergeCell ref="R5:V5"/>
    <mergeCell ref="AC5:AE5"/>
    <mergeCell ref="AF5:AH5"/>
    <mergeCell ref="AL5:AP5"/>
    <mergeCell ref="AQ5:AU5"/>
    <mergeCell ref="AC6:AC7"/>
    <mergeCell ref="AD6:AD7"/>
    <mergeCell ref="AE6:AE7"/>
    <mergeCell ref="AV5:AZ5"/>
    <mergeCell ref="AI4:AI7"/>
    <mergeCell ref="AJ4:AJ7"/>
    <mergeCell ref="AK4:AK7"/>
    <mergeCell ref="AL4:BO4"/>
    <mergeCell ref="AN6:AP6"/>
    <mergeCell ref="BK5:BO5"/>
    <mergeCell ref="BA5:BE5"/>
    <mergeCell ref="BA6:BA7"/>
    <mergeCell ref="BB6:BB7"/>
    <mergeCell ref="BC6:BE6"/>
    <mergeCell ref="BF5:BJ5"/>
    <mergeCell ref="BF6:BF7"/>
    <mergeCell ref="BG6:BG7"/>
    <mergeCell ref="BH6:BJ6"/>
    <mergeCell ref="C6:C7"/>
    <mergeCell ref="D6:D7"/>
    <mergeCell ref="E6:G6"/>
    <mergeCell ref="H6:H7"/>
    <mergeCell ref="I6:I7"/>
    <mergeCell ref="M6:M7"/>
    <mergeCell ref="N6:N7"/>
    <mergeCell ref="O6:Q6"/>
    <mergeCell ref="Z5:AB5"/>
    <mergeCell ref="R6:R7"/>
    <mergeCell ref="S6:S7"/>
    <mergeCell ref="T6:V6"/>
    <mergeCell ref="W6:W7"/>
    <mergeCell ref="X6:X7"/>
    <mergeCell ref="Z6:Z7"/>
    <mergeCell ref="AA6:AA7"/>
    <mergeCell ref="AB6:AB7"/>
    <mergeCell ref="W5:Y5"/>
    <mergeCell ref="Y6:Y7"/>
    <mergeCell ref="A9:B9"/>
    <mergeCell ref="BK6:BK7"/>
    <mergeCell ref="BL6:BL7"/>
    <mergeCell ref="BM6:BO6"/>
    <mergeCell ref="AQ6:AQ7"/>
    <mergeCell ref="AR6:AR7"/>
    <mergeCell ref="AS6:AU6"/>
    <mergeCell ref="AV6:AV7"/>
    <mergeCell ref="AW6:AW7"/>
    <mergeCell ref="AX6:AZ6"/>
    <mergeCell ref="AF6:AF7"/>
    <mergeCell ref="AG6:AG7"/>
    <mergeCell ref="AH6:AH7"/>
    <mergeCell ref="AL6:AL7"/>
    <mergeCell ref="AM6:AM7"/>
    <mergeCell ref="J6:L6"/>
  </mergeCells>
  <conditionalFormatting sqref="B35:B42">
    <cfRule type="duplicateValues" dxfId="14" priority="13"/>
  </conditionalFormatting>
  <conditionalFormatting sqref="B35:B42">
    <cfRule type="duplicateValues" dxfId="13" priority="14"/>
  </conditionalFormatting>
  <conditionalFormatting sqref="B67:B74">
    <cfRule type="duplicateValues" dxfId="12" priority="11"/>
  </conditionalFormatting>
  <conditionalFormatting sqref="B67:B74">
    <cfRule type="duplicateValues" dxfId="11" priority="12"/>
  </conditionalFormatting>
  <conditionalFormatting sqref="B86:B93">
    <cfRule type="duplicateValues" dxfId="10" priority="9"/>
  </conditionalFormatting>
  <conditionalFormatting sqref="B86:B93">
    <cfRule type="duplicateValues" dxfId="9" priority="10"/>
  </conditionalFormatting>
  <conditionalFormatting sqref="B14:B15">
    <cfRule type="duplicateValues" dxfId="8" priority="7"/>
  </conditionalFormatting>
  <conditionalFormatting sqref="B14:B15">
    <cfRule type="duplicateValues" dxfId="7" priority="8"/>
  </conditionalFormatting>
  <conditionalFormatting sqref="B22:B29">
    <cfRule type="duplicateValues" dxfId="6" priority="5"/>
  </conditionalFormatting>
  <conditionalFormatting sqref="B22:B29">
    <cfRule type="duplicateValues" dxfId="5" priority="6"/>
  </conditionalFormatting>
  <conditionalFormatting sqref="B61:B62">
    <cfRule type="duplicateValues" dxfId="4" priority="15"/>
  </conditionalFormatting>
  <conditionalFormatting sqref="B49:B56">
    <cfRule type="duplicateValues" dxfId="3" priority="16"/>
  </conditionalFormatting>
  <conditionalFormatting sqref="P67">
    <cfRule type="duplicateValues" dxfId="2" priority="1"/>
  </conditionalFormatting>
  <conditionalFormatting sqref="P67">
    <cfRule type="duplicateValues" dxfId="1" priority="2"/>
  </conditionalFormatting>
  <pageMargins left="0.2" right="0.2" top="0.25" bottom="0.2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
  <sheetViews>
    <sheetView topLeftCell="AE1" workbookViewId="0">
      <selection activeCell="AI10" sqref="AI10"/>
    </sheetView>
  </sheetViews>
  <sheetFormatPr defaultRowHeight="15" x14ac:dyDescent="0.25"/>
  <sheetData>
    <row r="1" spans="1:59" x14ac:dyDescent="0.25">
      <c r="A1" s="298" t="s">
        <v>143</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row>
    <row r="2" spans="1:59" s="39" customFormat="1" ht="11.25" customHeight="1" x14ac:dyDescent="0.15">
      <c r="A2" s="266" t="s">
        <v>0</v>
      </c>
      <c r="B2" s="286" t="s">
        <v>19</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7" t="s">
        <v>10</v>
      </c>
      <c r="AK2" s="288"/>
      <c r="AL2" s="288"/>
      <c r="AM2" s="288"/>
      <c r="AN2" s="288"/>
      <c r="AO2" s="288"/>
      <c r="AP2" s="288"/>
      <c r="AQ2" s="288"/>
      <c r="AR2" s="288"/>
      <c r="AS2" s="288"/>
      <c r="AT2" s="288"/>
      <c r="AU2" s="288"/>
      <c r="AV2" s="288"/>
      <c r="AW2" s="288"/>
      <c r="AX2" s="288"/>
      <c r="AY2" s="288"/>
      <c r="AZ2" s="288"/>
      <c r="BA2" s="288"/>
      <c r="BB2" s="288"/>
      <c r="BC2" s="288"/>
      <c r="BD2" s="288"/>
      <c r="BE2" s="288"/>
      <c r="BF2" s="289"/>
      <c r="BG2" s="266" t="s">
        <v>12</v>
      </c>
    </row>
    <row r="3" spans="1:59" s="39" customFormat="1" ht="10.5" customHeight="1" x14ac:dyDescent="0.15">
      <c r="A3" s="278"/>
      <c r="B3" s="266" t="s">
        <v>7</v>
      </c>
      <c r="C3" s="290" t="s">
        <v>1</v>
      </c>
      <c r="D3" s="291"/>
      <c r="E3" s="291"/>
      <c r="F3" s="291"/>
      <c r="G3" s="291"/>
      <c r="H3" s="291"/>
      <c r="I3" s="291"/>
      <c r="J3" s="291"/>
      <c r="K3" s="291"/>
      <c r="L3" s="291"/>
      <c r="M3" s="291"/>
      <c r="N3" s="291"/>
      <c r="O3" s="291"/>
      <c r="P3" s="291"/>
      <c r="Q3" s="291"/>
      <c r="R3" s="291"/>
      <c r="S3" s="291"/>
      <c r="T3" s="291"/>
      <c r="U3" s="291"/>
      <c r="V3" s="292"/>
      <c r="W3" s="290" t="s">
        <v>18</v>
      </c>
      <c r="X3" s="291"/>
      <c r="Y3" s="291"/>
      <c r="Z3" s="291"/>
      <c r="AA3" s="291"/>
      <c r="AB3" s="291"/>
      <c r="AC3" s="291"/>
      <c r="AD3" s="291"/>
      <c r="AE3" s="291"/>
      <c r="AF3" s="291"/>
      <c r="AG3" s="291"/>
      <c r="AH3" s="292"/>
      <c r="AI3" s="266" t="s">
        <v>9</v>
      </c>
      <c r="AJ3" s="266" t="s">
        <v>14</v>
      </c>
      <c r="AK3" s="266" t="s">
        <v>8</v>
      </c>
      <c r="AL3" s="279" t="s">
        <v>11</v>
      </c>
      <c r="AM3" s="280"/>
      <c r="AN3" s="280"/>
      <c r="AO3" s="280"/>
      <c r="AP3" s="280"/>
      <c r="AQ3" s="280"/>
      <c r="AR3" s="280"/>
      <c r="AS3" s="280"/>
      <c r="AT3" s="280"/>
      <c r="AU3" s="280"/>
      <c r="AV3" s="280"/>
      <c r="AW3" s="280"/>
      <c r="AX3" s="280"/>
      <c r="AY3" s="280"/>
      <c r="AZ3" s="280"/>
      <c r="BA3" s="280"/>
      <c r="BB3" s="280"/>
      <c r="BC3" s="280"/>
      <c r="BD3" s="280"/>
      <c r="BE3" s="281"/>
      <c r="BF3" s="266" t="s">
        <v>13</v>
      </c>
      <c r="BG3" s="278"/>
    </row>
    <row r="4" spans="1:59" s="39" customFormat="1" ht="17.25" customHeight="1" x14ac:dyDescent="0.15">
      <c r="A4" s="278"/>
      <c r="B4" s="278"/>
      <c r="C4" s="293" t="s">
        <v>142</v>
      </c>
      <c r="D4" s="294"/>
      <c r="E4" s="294"/>
      <c r="F4" s="294"/>
      <c r="G4" s="295"/>
      <c r="H4" s="264" t="s">
        <v>133</v>
      </c>
      <c r="I4" s="265"/>
      <c r="J4" s="265"/>
      <c r="K4" s="265"/>
      <c r="L4" s="268"/>
      <c r="M4" s="264" t="s">
        <v>2</v>
      </c>
      <c r="N4" s="265"/>
      <c r="O4" s="265"/>
      <c r="P4" s="265"/>
      <c r="Q4" s="268"/>
      <c r="R4" s="264" t="s">
        <v>6</v>
      </c>
      <c r="S4" s="265"/>
      <c r="T4" s="265"/>
      <c r="U4" s="265"/>
      <c r="V4" s="268"/>
      <c r="W4" s="264" t="s">
        <v>5</v>
      </c>
      <c r="X4" s="265"/>
      <c r="Y4" s="268"/>
      <c r="Z4" s="264" t="s">
        <v>133</v>
      </c>
      <c r="AA4" s="265"/>
      <c r="AB4" s="268"/>
      <c r="AC4" s="264" t="s">
        <v>2</v>
      </c>
      <c r="AD4" s="265"/>
      <c r="AE4" s="268"/>
      <c r="AF4" s="264" t="s">
        <v>6</v>
      </c>
      <c r="AG4" s="265"/>
      <c r="AH4" s="268"/>
      <c r="AI4" s="278"/>
      <c r="AJ4" s="278"/>
      <c r="AK4" s="278"/>
      <c r="AL4" s="264" t="s">
        <v>5</v>
      </c>
      <c r="AM4" s="265"/>
      <c r="AN4" s="265"/>
      <c r="AO4" s="265"/>
      <c r="AP4" s="268"/>
      <c r="AQ4" s="282" t="s">
        <v>133</v>
      </c>
      <c r="AR4" s="282"/>
      <c r="AS4" s="282"/>
      <c r="AT4" s="282"/>
      <c r="AU4" s="282"/>
      <c r="AV4" s="265" t="s">
        <v>2</v>
      </c>
      <c r="AW4" s="265"/>
      <c r="AX4" s="265"/>
      <c r="AY4" s="265"/>
      <c r="AZ4" s="268"/>
      <c r="BA4" s="264" t="s">
        <v>6</v>
      </c>
      <c r="BB4" s="265"/>
      <c r="BC4" s="265"/>
      <c r="BD4" s="265"/>
      <c r="BE4" s="268"/>
      <c r="BF4" s="278"/>
      <c r="BG4" s="278"/>
    </row>
    <row r="5" spans="1:59" s="39" customFormat="1" ht="11.25" customHeight="1" x14ac:dyDescent="0.15">
      <c r="A5" s="278"/>
      <c r="B5" s="278"/>
      <c r="C5" s="296" t="s">
        <v>15</v>
      </c>
      <c r="D5" s="269" t="s">
        <v>16</v>
      </c>
      <c r="E5" s="293" t="s">
        <v>17</v>
      </c>
      <c r="F5" s="294"/>
      <c r="G5" s="295"/>
      <c r="H5" s="266" t="s">
        <v>15</v>
      </c>
      <c r="I5" s="266" t="s">
        <v>16</v>
      </c>
      <c r="J5" s="264" t="s">
        <v>17</v>
      </c>
      <c r="K5" s="265"/>
      <c r="L5" s="268"/>
      <c r="M5" s="266" t="s">
        <v>15</v>
      </c>
      <c r="N5" s="266" t="s">
        <v>16</v>
      </c>
      <c r="O5" s="264" t="s">
        <v>17</v>
      </c>
      <c r="P5" s="265"/>
      <c r="Q5" s="268"/>
      <c r="R5" s="266" t="s">
        <v>15</v>
      </c>
      <c r="S5" s="266" t="s">
        <v>16</v>
      </c>
      <c r="T5" s="264" t="s">
        <v>17</v>
      </c>
      <c r="U5" s="265"/>
      <c r="V5" s="268"/>
      <c r="W5" s="266" t="s">
        <v>15</v>
      </c>
      <c r="X5" s="266" t="s">
        <v>16</v>
      </c>
      <c r="Y5" s="266" t="s">
        <v>17</v>
      </c>
      <c r="Z5" s="266" t="s">
        <v>15</v>
      </c>
      <c r="AA5" s="266" t="s">
        <v>16</v>
      </c>
      <c r="AB5" s="266" t="s">
        <v>17</v>
      </c>
      <c r="AC5" s="266" t="s">
        <v>15</v>
      </c>
      <c r="AD5" s="266" t="s">
        <v>16</v>
      </c>
      <c r="AE5" s="266" t="s">
        <v>17</v>
      </c>
      <c r="AF5" s="266" t="s">
        <v>15</v>
      </c>
      <c r="AG5" s="266" t="s">
        <v>16</v>
      </c>
      <c r="AH5" s="266" t="s">
        <v>17</v>
      </c>
      <c r="AI5" s="278"/>
      <c r="AJ5" s="278"/>
      <c r="AK5" s="278"/>
      <c r="AL5" s="266" t="s">
        <v>15</v>
      </c>
      <c r="AM5" s="266" t="s">
        <v>16</v>
      </c>
      <c r="AN5" s="264" t="s">
        <v>17</v>
      </c>
      <c r="AO5" s="265"/>
      <c r="AP5" s="268"/>
      <c r="AQ5" s="266" t="s">
        <v>15</v>
      </c>
      <c r="AR5" s="266" t="s">
        <v>16</v>
      </c>
      <c r="AS5" s="264" t="s">
        <v>17</v>
      </c>
      <c r="AT5" s="265"/>
      <c r="AU5" s="268"/>
      <c r="AV5" s="266" t="s">
        <v>15</v>
      </c>
      <c r="AW5" s="266" t="s">
        <v>16</v>
      </c>
      <c r="AX5" s="264" t="s">
        <v>17</v>
      </c>
      <c r="AY5" s="265"/>
      <c r="AZ5" s="268"/>
      <c r="BA5" s="266" t="s">
        <v>15</v>
      </c>
      <c r="BB5" s="266" t="s">
        <v>16</v>
      </c>
      <c r="BC5" s="264" t="s">
        <v>17</v>
      </c>
      <c r="BD5" s="265"/>
      <c r="BE5" s="268"/>
      <c r="BF5" s="278"/>
      <c r="BG5" s="278"/>
    </row>
    <row r="6" spans="1:59" s="39" customFormat="1" ht="16.5" customHeight="1" x14ac:dyDescent="0.15">
      <c r="A6" s="267"/>
      <c r="B6" s="267"/>
      <c r="C6" s="297"/>
      <c r="D6" s="270"/>
      <c r="E6" s="69" t="s">
        <v>3</v>
      </c>
      <c r="F6" s="69" t="s">
        <v>39</v>
      </c>
      <c r="G6" s="69" t="s">
        <v>40</v>
      </c>
      <c r="H6" s="267"/>
      <c r="I6" s="267"/>
      <c r="J6" s="46" t="s">
        <v>3</v>
      </c>
      <c r="K6" s="46" t="s">
        <v>39</v>
      </c>
      <c r="L6" s="46" t="s">
        <v>40</v>
      </c>
      <c r="M6" s="267"/>
      <c r="N6" s="267"/>
      <c r="O6" s="46" t="s">
        <v>3</v>
      </c>
      <c r="P6" s="46" t="s">
        <v>39</v>
      </c>
      <c r="Q6" s="46" t="s">
        <v>40</v>
      </c>
      <c r="R6" s="267"/>
      <c r="S6" s="267"/>
      <c r="T6" s="46" t="s">
        <v>3</v>
      </c>
      <c r="U6" s="46" t="s">
        <v>39</v>
      </c>
      <c r="V6" s="46" t="s">
        <v>40</v>
      </c>
      <c r="W6" s="267"/>
      <c r="X6" s="267"/>
      <c r="Y6" s="267"/>
      <c r="Z6" s="267"/>
      <c r="AA6" s="267"/>
      <c r="AB6" s="267"/>
      <c r="AC6" s="267"/>
      <c r="AD6" s="267"/>
      <c r="AE6" s="267"/>
      <c r="AF6" s="267"/>
      <c r="AG6" s="267"/>
      <c r="AH6" s="267"/>
      <c r="AI6" s="267"/>
      <c r="AJ6" s="267"/>
      <c r="AK6" s="267"/>
      <c r="AL6" s="267"/>
      <c r="AM6" s="267"/>
      <c r="AN6" s="46" t="s">
        <v>3</v>
      </c>
      <c r="AO6" s="46" t="s">
        <v>39</v>
      </c>
      <c r="AP6" s="46" t="s">
        <v>40</v>
      </c>
      <c r="AQ6" s="267"/>
      <c r="AR6" s="267"/>
      <c r="AS6" s="46" t="s">
        <v>3</v>
      </c>
      <c r="AT6" s="46" t="s">
        <v>39</v>
      </c>
      <c r="AU6" s="46" t="s">
        <v>40</v>
      </c>
      <c r="AV6" s="267"/>
      <c r="AW6" s="267"/>
      <c r="AX6" s="46" t="s">
        <v>3</v>
      </c>
      <c r="AY6" s="46" t="s">
        <v>39</v>
      </c>
      <c r="AZ6" s="46" t="s">
        <v>40</v>
      </c>
      <c r="BA6" s="267"/>
      <c r="BB6" s="267"/>
      <c r="BC6" s="46" t="s">
        <v>3</v>
      </c>
      <c r="BD6" s="46" t="s">
        <v>39</v>
      </c>
      <c r="BE6" s="46" t="s">
        <v>40</v>
      </c>
      <c r="BF6" s="267"/>
      <c r="BG6" s="267"/>
    </row>
    <row r="7" spans="1:59" s="39" customFormat="1" ht="20.25" customHeight="1" x14ac:dyDescent="0.15">
      <c r="A7" s="41">
        <v>1</v>
      </c>
      <c r="B7" s="41">
        <v>2</v>
      </c>
      <c r="C7" s="70">
        <v>3</v>
      </c>
      <c r="D7" s="71">
        <v>4</v>
      </c>
      <c r="E7" s="71">
        <v>5</v>
      </c>
      <c r="F7" s="71">
        <v>6</v>
      </c>
      <c r="G7" s="71">
        <v>7</v>
      </c>
      <c r="H7" s="41">
        <v>8</v>
      </c>
      <c r="I7" s="41">
        <v>9</v>
      </c>
      <c r="J7" s="41">
        <v>10</v>
      </c>
      <c r="K7" s="41">
        <v>11</v>
      </c>
      <c r="L7" s="41">
        <v>12</v>
      </c>
      <c r="M7" s="41">
        <v>13</v>
      </c>
      <c r="N7" s="41">
        <v>14</v>
      </c>
      <c r="O7" s="41">
        <v>15</v>
      </c>
      <c r="P7" s="41">
        <v>16</v>
      </c>
      <c r="Q7" s="41">
        <v>17</v>
      </c>
      <c r="R7" s="41">
        <v>18</v>
      </c>
      <c r="S7" s="41">
        <v>19</v>
      </c>
      <c r="T7" s="41">
        <v>20</v>
      </c>
      <c r="U7" s="41">
        <v>21</v>
      </c>
      <c r="V7" s="41">
        <v>22</v>
      </c>
      <c r="W7" s="41">
        <v>23</v>
      </c>
      <c r="X7" s="41">
        <v>24</v>
      </c>
      <c r="Y7" s="41">
        <v>25</v>
      </c>
      <c r="Z7" s="41">
        <v>26</v>
      </c>
      <c r="AA7" s="41">
        <v>27</v>
      </c>
      <c r="AB7" s="41">
        <v>28</v>
      </c>
      <c r="AC7" s="41">
        <v>29</v>
      </c>
      <c r="AD7" s="41">
        <v>30</v>
      </c>
      <c r="AE7" s="41">
        <v>31</v>
      </c>
      <c r="AF7" s="41">
        <v>32</v>
      </c>
      <c r="AG7" s="41">
        <v>33</v>
      </c>
      <c r="AH7" s="41">
        <v>34</v>
      </c>
      <c r="AI7" s="41">
        <v>35</v>
      </c>
      <c r="AJ7" s="41">
        <v>36</v>
      </c>
      <c r="AK7" s="41">
        <v>37</v>
      </c>
      <c r="AL7" s="41">
        <v>38</v>
      </c>
      <c r="AM7" s="41">
        <v>39</v>
      </c>
      <c r="AN7" s="41">
        <v>40</v>
      </c>
      <c r="AO7" s="41">
        <v>41</v>
      </c>
      <c r="AP7" s="41">
        <v>42</v>
      </c>
      <c r="AQ7" s="41">
        <v>43</v>
      </c>
      <c r="AR7" s="41">
        <v>44</v>
      </c>
      <c r="AS7" s="41">
        <v>45</v>
      </c>
      <c r="AT7" s="41">
        <v>46</v>
      </c>
      <c r="AU7" s="41">
        <v>47</v>
      </c>
      <c r="AV7" s="41">
        <v>48</v>
      </c>
      <c r="AW7" s="41">
        <v>49</v>
      </c>
      <c r="AX7" s="41">
        <v>50</v>
      </c>
      <c r="AY7" s="41">
        <v>51</v>
      </c>
      <c r="AZ7" s="41">
        <v>52</v>
      </c>
      <c r="BA7" s="41">
        <v>53</v>
      </c>
      <c r="BB7" s="41">
        <v>54</v>
      </c>
      <c r="BC7" s="41">
        <v>55</v>
      </c>
      <c r="BD7" s="41">
        <v>56</v>
      </c>
      <c r="BE7" s="41">
        <v>57</v>
      </c>
      <c r="BF7" s="41">
        <v>58</v>
      </c>
      <c r="BG7" s="41">
        <v>59</v>
      </c>
    </row>
    <row r="8" spans="1:59" ht="63" x14ac:dyDescent="0.25">
      <c r="A8" s="58" t="s">
        <v>89</v>
      </c>
      <c r="B8" s="59" t="s">
        <v>99</v>
      </c>
      <c r="C8" s="72">
        <f t="shared" ref="C8:V8" si="0">C9+C11+C17</f>
        <v>5436</v>
      </c>
      <c r="D8" s="72">
        <f t="shared" si="0"/>
        <v>4942</v>
      </c>
      <c r="E8" s="72">
        <f t="shared" si="0"/>
        <v>494</v>
      </c>
      <c r="F8" s="72">
        <f t="shared" si="0"/>
        <v>0</v>
      </c>
      <c r="G8" s="72">
        <f t="shared" si="0"/>
        <v>494</v>
      </c>
      <c r="H8" s="66">
        <f t="shared" si="0"/>
        <v>0</v>
      </c>
      <c r="I8" s="66">
        <f t="shared" si="0"/>
        <v>0</v>
      </c>
      <c r="J8" s="66">
        <f t="shared" si="0"/>
        <v>0</v>
      </c>
      <c r="K8" s="66">
        <f t="shared" si="0"/>
        <v>0</v>
      </c>
      <c r="L8" s="66">
        <f t="shared" si="0"/>
        <v>0</v>
      </c>
      <c r="M8" s="66">
        <f t="shared" si="0"/>
        <v>0</v>
      </c>
      <c r="N8" s="66">
        <f t="shared" si="0"/>
        <v>0</v>
      </c>
      <c r="O8" s="66">
        <f t="shared" si="0"/>
        <v>0</v>
      </c>
      <c r="P8" s="66">
        <f t="shared" si="0"/>
        <v>0</v>
      </c>
      <c r="Q8" s="66">
        <f t="shared" si="0"/>
        <v>0</v>
      </c>
      <c r="R8" s="66">
        <f t="shared" si="0"/>
        <v>0</v>
      </c>
      <c r="S8" s="66">
        <f t="shared" si="0"/>
        <v>0</v>
      </c>
      <c r="T8" s="66">
        <f t="shared" si="0"/>
        <v>0</v>
      </c>
      <c r="U8" s="66">
        <f t="shared" si="0"/>
        <v>0</v>
      </c>
      <c r="V8" s="66">
        <f t="shared" si="0"/>
        <v>0</v>
      </c>
      <c r="W8" s="57"/>
      <c r="X8" s="57"/>
      <c r="Y8" s="57"/>
      <c r="Z8" s="57"/>
      <c r="AA8" s="57"/>
      <c r="AB8" s="57"/>
      <c r="AC8" s="57"/>
      <c r="AD8" s="57"/>
      <c r="AE8" s="57"/>
      <c r="AF8" s="57"/>
      <c r="AG8" s="57"/>
      <c r="AH8" s="57"/>
      <c r="AI8" s="67"/>
      <c r="AJ8" s="57"/>
      <c r="AK8" s="57"/>
      <c r="AL8" s="57"/>
      <c r="AM8" s="57"/>
      <c r="AN8" s="57"/>
      <c r="AO8" s="57"/>
      <c r="AP8" s="57"/>
      <c r="AQ8" s="57"/>
      <c r="AR8" s="57"/>
      <c r="AS8" s="57"/>
      <c r="AT8" s="57"/>
      <c r="AU8" s="57"/>
      <c r="AV8" s="57"/>
      <c r="AW8" s="57"/>
      <c r="AX8" s="57"/>
      <c r="AY8" s="57"/>
      <c r="AZ8" s="57"/>
      <c r="BA8" s="57"/>
      <c r="BB8" s="57"/>
      <c r="BC8" s="57"/>
      <c r="BD8" s="57"/>
      <c r="BE8" s="57"/>
      <c r="BF8" s="57"/>
      <c r="BG8" s="57"/>
    </row>
    <row r="9" spans="1:59" ht="81" x14ac:dyDescent="0.25">
      <c r="A9" s="57">
        <v>1</v>
      </c>
      <c r="B9" s="59" t="s">
        <v>100</v>
      </c>
      <c r="C9" s="72">
        <f>C10</f>
        <v>5436</v>
      </c>
      <c r="D9" s="72">
        <f>D10</f>
        <v>4942</v>
      </c>
      <c r="E9" s="72">
        <f>E10</f>
        <v>494</v>
      </c>
      <c r="F9" s="72">
        <f>F10</f>
        <v>0</v>
      </c>
      <c r="G9" s="72">
        <f>G10</f>
        <v>494</v>
      </c>
      <c r="H9" s="66">
        <f t="shared" ref="H9:V9" si="1">H10</f>
        <v>0</v>
      </c>
      <c r="I9" s="66">
        <f t="shared" si="1"/>
        <v>0</v>
      </c>
      <c r="J9" s="66">
        <f t="shared" si="1"/>
        <v>0</v>
      </c>
      <c r="K9" s="66">
        <f t="shared" si="1"/>
        <v>0</v>
      </c>
      <c r="L9" s="66">
        <f t="shared" si="1"/>
        <v>0</v>
      </c>
      <c r="M9" s="66">
        <f t="shared" si="1"/>
        <v>0</v>
      </c>
      <c r="N9" s="66">
        <f t="shared" si="1"/>
        <v>0</v>
      </c>
      <c r="O9" s="66">
        <f t="shared" si="1"/>
        <v>0</v>
      </c>
      <c r="P9" s="66">
        <f t="shared" si="1"/>
        <v>0</v>
      </c>
      <c r="Q9" s="66">
        <f t="shared" si="1"/>
        <v>0</v>
      </c>
      <c r="R9" s="66">
        <f t="shared" si="1"/>
        <v>0</v>
      </c>
      <c r="S9" s="66">
        <f t="shared" si="1"/>
        <v>0</v>
      </c>
      <c r="T9" s="66">
        <f t="shared" si="1"/>
        <v>0</v>
      </c>
      <c r="U9" s="66">
        <f t="shared" si="1"/>
        <v>0</v>
      </c>
      <c r="V9" s="66">
        <f t="shared" si="1"/>
        <v>0</v>
      </c>
      <c r="W9" s="57"/>
      <c r="X9" s="57"/>
      <c r="Y9" s="57"/>
      <c r="Z9" s="57"/>
      <c r="AA9" s="57"/>
      <c r="AB9" s="57"/>
      <c r="AC9" s="57"/>
      <c r="AD9" s="57"/>
      <c r="AE9" s="57"/>
      <c r="AF9" s="57"/>
      <c r="AG9" s="57"/>
      <c r="AH9" s="57"/>
      <c r="AI9" s="67"/>
      <c r="AJ9" s="57"/>
      <c r="AK9" s="57"/>
      <c r="AL9" s="57"/>
      <c r="AM9" s="57"/>
      <c r="AN9" s="57"/>
      <c r="AO9" s="57"/>
      <c r="AP9" s="57"/>
      <c r="AQ9" s="57"/>
      <c r="AR9" s="57"/>
      <c r="AS9" s="57"/>
      <c r="AT9" s="57"/>
      <c r="AU9" s="57"/>
      <c r="AV9" s="57"/>
      <c r="AW9" s="57"/>
      <c r="AX9" s="57"/>
      <c r="AY9" s="57"/>
      <c r="AZ9" s="57"/>
      <c r="BA9" s="57"/>
      <c r="BB9" s="57"/>
      <c r="BC9" s="57"/>
      <c r="BD9" s="57"/>
      <c r="BE9" s="57"/>
      <c r="BF9" s="57"/>
      <c r="BG9" s="57"/>
    </row>
    <row r="10" spans="1:59" ht="117" x14ac:dyDescent="0.25">
      <c r="A10" s="60">
        <v>1</v>
      </c>
      <c r="B10" s="62" t="s">
        <v>141</v>
      </c>
      <c r="C10" s="63">
        <f>D10+E10</f>
        <v>5436</v>
      </c>
      <c r="D10" s="63">
        <v>4942</v>
      </c>
      <c r="E10" s="63">
        <f>F10+G10</f>
        <v>494</v>
      </c>
      <c r="F10" s="63"/>
      <c r="G10" s="63">
        <v>494</v>
      </c>
      <c r="H10" s="68"/>
      <c r="I10" s="68"/>
      <c r="J10" s="68"/>
      <c r="K10" s="61"/>
      <c r="L10" s="61"/>
      <c r="M10" s="68"/>
      <c r="N10" s="68"/>
      <c r="O10" s="68"/>
      <c r="P10" s="68"/>
      <c r="Q10" s="68"/>
      <c r="R10" s="68"/>
      <c r="S10" s="68"/>
      <c r="T10" s="61"/>
      <c r="U10" s="68"/>
      <c r="V10" s="68"/>
      <c r="W10" s="68"/>
      <c r="X10" s="68"/>
      <c r="Y10" s="68"/>
      <c r="Z10" s="68"/>
      <c r="AA10" s="68"/>
      <c r="AB10" s="68"/>
      <c r="AC10" s="68"/>
      <c r="AD10" s="68"/>
      <c r="AE10" s="68"/>
      <c r="AF10" s="68"/>
      <c r="AG10" s="68"/>
      <c r="AH10" s="68"/>
      <c r="AI10" s="65" t="s">
        <v>147</v>
      </c>
      <c r="AJ10" s="64" t="s">
        <v>146</v>
      </c>
      <c r="AK10" s="64" t="s">
        <v>140</v>
      </c>
      <c r="AL10" s="68">
        <f>AM10+AN10</f>
        <v>5436</v>
      </c>
      <c r="AM10" s="68">
        <v>4942</v>
      </c>
      <c r="AN10" s="68">
        <f>AO10+AP10</f>
        <v>494</v>
      </c>
      <c r="AO10" s="68"/>
      <c r="AP10" s="68">
        <v>494</v>
      </c>
      <c r="AQ10" s="68"/>
      <c r="AR10" s="68"/>
      <c r="AS10" s="68"/>
      <c r="AT10" s="68"/>
      <c r="AU10" s="68"/>
      <c r="AV10" s="68"/>
      <c r="AW10" s="68"/>
      <c r="AX10" s="68"/>
      <c r="AY10" s="68"/>
      <c r="AZ10" s="68"/>
      <c r="BA10" s="68"/>
      <c r="BB10" s="68"/>
      <c r="BC10" s="68"/>
      <c r="BD10" s="68"/>
      <c r="BE10" s="68"/>
      <c r="BF10" s="68" t="s">
        <v>145</v>
      </c>
      <c r="BG10" s="68"/>
    </row>
  </sheetData>
  <mergeCells count="61">
    <mergeCell ref="A1:BG1"/>
    <mergeCell ref="O5:Q5"/>
    <mergeCell ref="N5:N6"/>
    <mergeCell ref="M5:M6"/>
    <mergeCell ref="M4:Q4"/>
    <mergeCell ref="BG2:BG6"/>
    <mergeCell ref="BF3:BF6"/>
    <mergeCell ref="AV5:AV6"/>
    <mergeCell ref="AW5:AW6"/>
    <mergeCell ref="AX5:AZ5"/>
    <mergeCell ref="BA5:BA6"/>
    <mergeCell ref="BB5:BB6"/>
    <mergeCell ref="BC5:BE5"/>
    <mergeCell ref="AL5:AL6"/>
    <mergeCell ref="AM5:AM6"/>
    <mergeCell ref="AN5:AP5"/>
    <mergeCell ref="AR5:AR6"/>
    <mergeCell ref="AS5:AU5"/>
    <mergeCell ref="AC5:AC6"/>
    <mergeCell ref="AD5:AD6"/>
    <mergeCell ref="AE5:AE6"/>
    <mergeCell ref="AF5:AF6"/>
    <mergeCell ref="AG5:AG6"/>
    <mergeCell ref="AH5:AH6"/>
    <mergeCell ref="X5:X6"/>
    <mergeCell ref="Y5:Y6"/>
    <mergeCell ref="Z5:Z6"/>
    <mergeCell ref="AA5:AA6"/>
    <mergeCell ref="AQ5:AQ6"/>
    <mergeCell ref="AF4:AH4"/>
    <mergeCell ref="AQ4:AU4"/>
    <mergeCell ref="AV4:AZ4"/>
    <mergeCell ref="BA4:BE4"/>
    <mergeCell ref="C5:C6"/>
    <mergeCell ref="D5:D6"/>
    <mergeCell ref="E5:G5"/>
    <mergeCell ref="H5:H6"/>
    <mergeCell ref="I5:I6"/>
    <mergeCell ref="J5:L5"/>
    <mergeCell ref="AB5:AB6"/>
    <mergeCell ref="R5:R6"/>
    <mergeCell ref="S5:S6"/>
    <mergeCell ref="T5:V5"/>
    <mergeCell ref="AL4:AP4"/>
    <mergeCell ref="W5:W6"/>
    <mergeCell ref="A2:A6"/>
    <mergeCell ref="B2:AI2"/>
    <mergeCell ref="AJ2:BF2"/>
    <mergeCell ref="B3:B6"/>
    <mergeCell ref="C3:V3"/>
    <mergeCell ref="W3:AH3"/>
    <mergeCell ref="AI3:AI6"/>
    <mergeCell ref="AJ3:AJ6"/>
    <mergeCell ref="AK3:AK6"/>
    <mergeCell ref="AL3:BE3"/>
    <mergeCell ref="C4:G4"/>
    <mergeCell ref="H4:L4"/>
    <mergeCell ref="R4:V4"/>
    <mergeCell ref="W4:Y4"/>
    <mergeCell ref="Z4:AB4"/>
    <mergeCell ref="AC4:AE4"/>
  </mergeCells>
  <conditionalFormatting sqref="B10">
    <cfRule type="duplicateValues" dxfId="0" priority="4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PL I (2022)</vt:lpstr>
      <vt:lpstr>PL I (2023)</vt:lpstr>
      <vt:lpstr>PL I (2024)</vt:lpstr>
      <vt:lpstr>PL II.1 DTPT (2022)</vt:lpstr>
      <vt:lpstr>PL II.1 (DTPT 2023)</vt:lpstr>
      <vt:lpstr>PL III.1 (VDTPT)</vt:lpstr>
      <vt:lpstr>PL III.2 (VĐTPT GIAI ĐOẠN) </vt:lpstr>
      <vt:lpstr>'PL II.1 (DTPT 2023)'!Print_Area</vt:lpstr>
      <vt:lpstr>'PL II.1 DTPT (2022)'!Print_Area</vt:lpstr>
      <vt:lpstr>'PL II.1 (DTPT 2023)'!Print_Titles</vt:lpstr>
      <vt:lpstr>'PL II.1 DTPT (2022)'!Print_Titles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2024-03-12T07:11:09Z</cp:lastPrinted>
  <dcterms:created xsi:type="dcterms:W3CDTF">2024-02-28T03:01:40Z</dcterms:created>
  <dcterms:modified xsi:type="dcterms:W3CDTF">2024-05-02T03:59:46Z</dcterms:modified>
</cp:coreProperties>
</file>